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555"/>
  </bookViews>
  <sheets>
    <sheet name="103學分試算表" sheetId="1" r:id="rId1"/>
  </sheets>
  <definedNames>
    <definedName name="_xlnm.Print_Area" localSheetId="0">'103學分試算表'!$A$1:$H$128</definedName>
  </definedNames>
  <calcPr calcId="145621"/>
</workbook>
</file>

<file path=xl/calcChain.xml><?xml version="1.0" encoding="utf-8"?>
<calcChain xmlns="http://schemas.openxmlformats.org/spreadsheetml/2006/main">
  <c r="G110" i="1" l="1"/>
  <c r="E110" i="1"/>
  <c r="G47" i="1"/>
  <c r="G48" i="1"/>
  <c r="G49" i="1"/>
  <c r="G50" i="1"/>
  <c r="G51" i="1"/>
  <c r="G52" i="1"/>
  <c r="F47" i="1"/>
  <c r="F48" i="1"/>
  <c r="F49" i="1"/>
  <c r="F50" i="1"/>
  <c r="F51" i="1"/>
  <c r="F52" i="1"/>
  <c r="G46" i="1"/>
  <c r="F46" i="1"/>
  <c r="G38" i="1"/>
  <c r="G39" i="1"/>
  <c r="G40" i="1"/>
  <c r="G41" i="1"/>
  <c r="G42" i="1"/>
  <c r="G43" i="1"/>
  <c r="G44" i="1"/>
  <c r="F38" i="1"/>
  <c r="F39" i="1"/>
  <c r="F40" i="1"/>
  <c r="F41" i="1"/>
  <c r="F42" i="1"/>
  <c r="F43" i="1"/>
  <c r="F44" i="1"/>
  <c r="G37" i="1"/>
  <c r="F37" i="1"/>
  <c r="G30" i="1"/>
  <c r="G31" i="1"/>
  <c r="G32" i="1"/>
  <c r="G33" i="1"/>
  <c r="G34" i="1"/>
  <c r="F30" i="1"/>
  <c r="F31" i="1"/>
  <c r="F32" i="1"/>
  <c r="F33" i="1"/>
  <c r="F34" i="1"/>
  <c r="F35" i="1"/>
  <c r="G29" i="1"/>
  <c r="F29" i="1"/>
  <c r="G19" i="1"/>
  <c r="G20" i="1"/>
  <c r="G21" i="1"/>
  <c r="G22" i="1"/>
  <c r="G23" i="1"/>
  <c r="G24" i="1"/>
  <c r="G25" i="1"/>
  <c r="G26" i="1"/>
  <c r="G27" i="1"/>
  <c r="F19" i="1"/>
  <c r="F20" i="1"/>
  <c r="F21" i="1"/>
  <c r="F22" i="1"/>
  <c r="F23" i="1"/>
  <c r="F24" i="1"/>
  <c r="F25" i="1"/>
  <c r="F26" i="1"/>
  <c r="F27" i="1"/>
  <c r="G18" i="1"/>
  <c r="F18" i="1"/>
  <c r="G9" i="1"/>
  <c r="F9" i="1"/>
  <c r="G83" i="1"/>
  <c r="H60" i="1"/>
  <c r="F60" i="1"/>
  <c r="G35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C110" i="1" l="1"/>
  <c r="F28" i="1"/>
  <c r="F53" i="1"/>
  <c r="H45" i="1"/>
  <c r="F17" i="1"/>
  <c r="F45" i="1"/>
  <c r="H28" i="1"/>
  <c r="H36" i="1"/>
  <c r="H53" i="1"/>
  <c r="H17" i="1"/>
  <c r="F36" i="1"/>
  <c r="E61" i="1" l="1"/>
  <c r="G61" i="1"/>
  <c r="C61" i="1" l="1"/>
</calcChain>
</file>

<file path=xl/sharedStrings.xml><?xml version="1.0" encoding="utf-8"?>
<sst xmlns="http://schemas.openxmlformats.org/spreadsheetml/2006/main" count="442" uniqueCount="278">
  <si>
    <r>
      <rPr>
        <b/>
        <sz val="15"/>
        <rFont val="微軟正黑體"/>
        <family val="2"/>
        <charset val="136"/>
      </rPr>
      <t>國立屏東大學文化創意產業學系</t>
    </r>
    <r>
      <rPr>
        <b/>
        <sz val="15"/>
        <rFont val="Times New Roman"/>
        <family val="1"/>
      </rPr>
      <t xml:space="preserve"> </t>
    </r>
    <r>
      <rPr>
        <b/>
        <sz val="15"/>
        <rFont val="微軟正黑體"/>
        <family val="2"/>
        <charset val="136"/>
      </rPr>
      <t>大學部畢業學分</t>
    </r>
    <r>
      <rPr>
        <b/>
        <sz val="15"/>
        <rFont val="Times New Roman"/>
        <family val="1"/>
      </rPr>
      <t>/</t>
    </r>
    <r>
      <rPr>
        <b/>
        <sz val="15"/>
        <rFont val="微軟正黑體"/>
        <family val="2"/>
        <charset val="136"/>
      </rPr>
      <t>門檻檢核表</t>
    </r>
    <phoneticPr fontId="2" type="noConversion"/>
  </si>
  <si>
    <r>
      <rPr>
        <sz val="12"/>
        <rFont val="微軟正黑體"/>
        <family val="2"/>
        <charset val="136"/>
      </rPr>
      <t>姓名：</t>
    </r>
    <phoneticPr fontId="2" type="noConversion"/>
  </si>
  <si>
    <r>
      <rPr>
        <sz val="12"/>
        <rFont val="微軟正黑體"/>
        <family val="2"/>
        <charset val="136"/>
      </rPr>
      <t>學號：</t>
    </r>
    <phoneticPr fontId="2" type="noConversion"/>
  </si>
  <si>
    <r>
      <rPr>
        <sz val="11"/>
        <rFont val="微軟正黑體"/>
        <family val="2"/>
        <charset val="136"/>
      </rPr>
      <t>填表日期：</t>
    </r>
    <phoneticPr fontId="2" type="noConversion"/>
  </si>
  <si>
    <r>
      <rPr>
        <b/>
        <sz val="10"/>
        <rFont val="微軟正黑體"/>
        <family val="2"/>
        <charset val="136"/>
      </rPr>
      <t>系專業課程</t>
    </r>
    <phoneticPr fontId="2" type="noConversion"/>
  </si>
  <si>
    <r>
      <rPr>
        <sz val="11"/>
        <rFont val="微軟正黑體"/>
        <family val="2"/>
        <charset val="136"/>
      </rPr>
      <t>類別項目</t>
    </r>
    <phoneticPr fontId="2" type="noConversion"/>
  </si>
  <si>
    <r>
      <rPr>
        <sz val="11"/>
        <rFont val="微軟正黑體"/>
        <family val="2"/>
        <charset val="136"/>
      </rPr>
      <t>修習科目</t>
    </r>
    <phoneticPr fontId="2" type="noConversion"/>
  </si>
  <si>
    <r>
      <rPr>
        <sz val="11"/>
        <rFont val="微軟正黑體"/>
        <family val="2"/>
        <charset val="136"/>
      </rPr>
      <t>學年度</t>
    </r>
    <phoneticPr fontId="2" type="noConversion"/>
  </si>
  <si>
    <r>
      <rPr>
        <sz val="11"/>
        <rFont val="微軟正黑體"/>
        <family val="2"/>
        <charset val="136"/>
      </rPr>
      <t>學期</t>
    </r>
    <phoneticPr fontId="2" type="noConversion"/>
  </si>
  <si>
    <r>
      <rPr>
        <sz val="11"/>
        <rFont val="微軟正黑體"/>
        <family val="2"/>
        <charset val="136"/>
      </rPr>
      <t>學分</t>
    </r>
    <phoneticPr fontId="2" type="noConversion"/>
  </si>
  <si>
    <r>
      <rPr>
        <sz val="11"/>
        <rFont val="微軟正黑體"/>
        <family val="2"/>
        <charset val="136"/>
      </rPr>
      <t>選必修</t>
    </r>
    <phoneticPr fontId="2" type="noConversion"/>
  </si>
  <si>
    <r>
      <rPr>
        <sz val="11"/>
        <rFont val="微軟正黑體"/>
        <family val="2"/>
        <charset val="136"/>
      </rPr>
      <t>成績</t>
    </r>
    <phoneticPr fontId="2" type="noConversion"/>
  </si>
  <si>
    <t>學分小計</t>
    <phoneticPr fontId="2" type="noConversion"/>
  </si>
  <si>
    <t>必修</t>
    <phoneticPr fontId="2" type="noConversion"/>
  </si>
  <si>
    <t>選修</t>
    <phoneticPr fontId="2" type="noConversion"/>
  </si>
  <si>
    <r>
      <rPr>
        <sz val="11"/>
        <rFont val="微軟正黑體"/>
        <family val="2"/>
        <charset val="136"/>
      </rPr>
      <t>自由選修</t>
    </r>
    <r>
      <rPr>
        <sz val="11"/>
        <rFont val="Times New Roman"/>
        <family val="1"/>
      </rPr>
      <t>10</t>
    </r>
    <r>
      <rPr>
        <sz val="11"/>
        <rFont val="微軟正黑體"/>
        <family val="2"/>
        <charset val="136"/>
      </rPr>
      <t>學分
與其他專業選修學分</t>
    </r>
    <phoneticPr fontId="2" type="noConversion"/>
  </si>
  <si>
    <t>合計學分數：</t>
    <phoneticPr fontId="2" type="noConversion"/>
  </si>
  <si>
    <t>必修：</t>
    <phoneticPr fontId="2" type="noConversion"/>
  </si>
  <si>
    <t>選修：</t>
    <phoneticPr fontId="2" type="noConversion"/>
  </si>
  <si>
    <t>實習時數：</t>
    <phoneticPr fontId="2" type="noConversion"/>
  </si>
  <si>
    <r>
      <rPr>
        <sz val="12"/>
        <rFont val="微軟正黑體"/>
        <family val="2"/>
        <charset val="136"/>
      </rPr>
      <t>簽名：</t>
    </r>
    <phoneticPr fontId="2" type="noConversion"/>
  </si>
  <si>
    <r>
      <t>檢核通過：</t>
    </r>
    <r>
      <rPr>
        <sz val="12"/>
        <rFont val="新細明體"/>
        <family val="1"/>
        <charset val="136"/>
      </rPr>
      <t>□</t>
    </r>
    <r>
      <rPr>
        <sz val="12"/>
        <rFont val="微軟正黑體"/>
        <family val="2"/>
        <charset val="136"/>
      </rPr>
      <t xml:space="preserve">是      </t>
    </r>
    <r>
      <rPr>
        <sz val="12"/>
        <rFont val="新細明體"/>
        <family val="1"/>
        <charset val="136"/>
      </rPr>
      <t>□</t>
    </r>
    <r>
      <rPr>
        <sz val="12"/>
        <rFont val="微軟正黑體"/>
        <family val="2"/>
        <charset val="136"/>
      </rPr>
      <t>否</t>
    </r>
    <phoneticPr fontId="2" type="noConversion"/>
  </si>
  <si>
    <t>檢核人：</t>
    <phoneticPr fontId="2" type="noConversion"/>
  </si>
  <si>
    <r>
      <rPr>
        <sz val="12"/>
        <rFont val="微軟正黑體"/>
        <family val="2"/>
        <charset val="136"/>
      </rPr>
      <t>日期：</t>
    </r>
    <phoneticPr fontId="2" type="noConversion"/>
  </si>
  <si>
    <t>通識教育課程</t>
    <phoneticPr fontId="2" type="noConversion"/>
  </si>
  <si>
    <t>共同教育課程
【16學分】</t>
    <phoneticPr fontId="2" type="noConversion"/>
  </si>
  <si>
    <t>國文(上)</t>
    <phoneticPr fontId="2" type="noConversion"/>
  </si>
  <si>
    <t>國文(下)</t>
    <phoneticPr fontId="2" type="noConversion"/>
  </si>
  <si>
    <t>應用國文</t>
    <phoneticPr fontId="2" type="noConversion"/>
  </si>
  <si>
    <t>英文(上)</t>
    <phoneticPr fontId="2" type="noConversion"/>
  </si>
  <si>
    <t>英文(下)</t>
    <phoneticPr fontId="2" type="noConversion"/>
  </si>
  <si>
    <t>進階英文</t>
    <phoneticPr fontId="2" type="noConversion"/>
  </si>
  <si>
    <t>通識資訊課程(修習4學分)</t>
    <phoneticPr fontId="2" type="noConversion"/>
  </si>
  <si>
    <t>運動與健康
【5學分】</t>
    <phoneticPr fontId="2" type="noConversion"/>
  </si>
  <si>
    <t>大一體育(上)</t>
    <phoneticPr fontId="2" type="noConversion"/>
  </si>
  <si>
    <t>大一體育(下)</t>
    <phoneticPr fontId="2" type="noConversion"/>
  </si>
  <si>
    <t>大二體育(上)</t>
    <phoneticPr fontId="2" type="noConversion"/>
  </si>
  <si>
    <t>大二體育(下)</t>
    <phoneticPr fontId="2" type="noConversion"/>
  </si>
  <si>
    <t>大三體育及其他體育課程(一般生必修1學分)</t>
    <phoneticPr fontId="2" type="noConversion"/>
  </si>
  <si>
    <t>【核心】(4類8學分)</t>
    <phoneticPr fontId="2" type="noConversion"/>
  </si>
  <si>
    <t>哲學與道德思考</t>
    <phoneticPr fontId="2" type="noConversion"/>
  </si>
  <si>
    <t>文學與美感品味</t>
    <phoneticPr fontId="2" type="noConversion"/>
  </si>
  <si>
    <t>臺灣與世界文化</t>
    <phoneticPr fontId="2" type="noConversion"/>
  </si>
  <si>
    <t>公民與現代社會</t>
    <phoneticPr fontId="2" type="noConversion"/>
  </si>
  <si>
    <t>科技與社會發展</t>
    <phoneticPr fontId="2" type="noConversion"/>
  </si>
  <si>
    <t>自然與生態環境</t>
    <phoneticPr fontId="2" type="noConversion"/>
  </si>
  <si>
    <t>【非核心】3類6學分</t>
    <phoneticPr fontId="2" type="noConversion"/>
  </si>
  <si>
    <r>
      <rPr>
        <sz val="12"/>
        <rFont val="微軟正黑體"/>
        <family val="2"/>
        <charset val="136"/>
      </rPr>
      <t>合計學分：</t>
    </r>
    <phoneticPr fontId="2" type="noConversion"/>
  </si>
  <si>
    <r>
      <rPr>
        <sz val="12"/>
        <rFont val="微軟正黑體"/>
        <family val="2"/>
        <charset val="136"/>
      </rPr>
      <t>必修：</t>
    </r>
    <phoneticPr fontId="2" type="noConversion"/>
  </si>
  <si>
    <r>
      <rPr>
        <sz val="12"/>
        <rFont val="微軟正黑體"/>
        <family val="2"/>
        <charset val="136"/>
      </rPr>
      <t>選修：</t>
    </r>
    <phoneticPr fontId="2" type="noConversion"/>
  </si>
  <si>
    <t>畢業門檻</t>
    <phoneticPr fontId="2" type="noConversion"/>
  </si>
  <si>
    <t>英語</t>
    <phoneticPr fontId="2" type="noConversion"/>
  </si>
  <si>
    <t>資訊</t>
    <phoneticPr fontId="2" type="noConversion"/>
  </si>
  <si>
    <t>游泳</t>
    <phoneticPr fontId="2" type="noConversion"/>
  </si>
  <si>
    <t>中文</t>
    <phoneticPr fontId="2" type="noConversion"/>
  </si>
  <si>
    <t>日期：</t>
    <phoneticPr fontId="2" type="noConversion"/>
  </si>
  <si>
    <t>學年度</t>
    <phoneticPr fontId="2" type="noConversion"/>
  </si>
  <si>
    <t>學期</t>
    <phoneticPr fontId="2" type="noConversion"/>
  </si>
  <si>
    <t>門檻</t>
    <phoneticPr fontId="2" type="noConversion"/>
  </si>
  <si>
    <t>課程代碼</t>
    <phoneticPr fontId="2" type="noConversion"/>
  </si>
  <si>
    <t>課名</t>
    <phoneticPr fontId="2" type="noConversion"/>
  </si>
  <si>
    <t>必選修</t>
    <phoneticPr fontId="2" type="noConversion"/>
  </si>
  <si>
    <t>學分</t>
    <phoneticPr fontId="2" type="noConversion"/>
  </si>
  <si>
    <t>時數</t>
    <phoneticPr fontId="2" type="noConversion"/>
  </si>
  <si>
    <t>通過</t>
    <phoneticPr fontId="2" type="noConversion"/>
  </si>
  <si>
    <t>CIM1002</t>
  </si>
  <si>
    <t>台灣社會文化</t>
    <phoneticPr fontId="2" type="noConversion"/>
  </si>
  <si>
    <t>選</t>
    <phoneticPr fontId="2" type="noConversion"/>
  </si>
  <si>
    <t>尚未通過</t>
    <phoneticPr fontId="2" type="noConversion"/>
  </si>
  <si>
    <t>CIM3011</t>
    <phoneticPr fontId="2" type="noConversion"/>
  </si>
  <si>
    <t>景觀與文化</t>
    <phoneticPr fontId="2" type="noConversion"/>
  </si>
  <si>
    <t>暑期</t>
    <phoneticPr fontId="2" type="noConversion"/>
  </si>
  <si>
    <t>CIM1004</t>
    <phoneticPr fontId="2" type="noConversion"/>
  </si>
  <si>
    <t>哲學概論</t>
    <phoneticPr fontId="2" type="noConversion"/>
  </si>
  <si>
    <t>CIM1014</t>
    <phoneticPr fontId="2" type="noConversion"/>
  </si>
  <si>
    <t>博物館學導論</t>
    <phoneticPr fontId="2" type="noConversion"/>
  </si>
  <si>
    <t>CIM2006</t>
    <phoneticPr fontId="2" type="noConversion"/>
  </si>
  <si>
    <t>美學</t>
    <phoneticPr fontId="2" type="noConversion"/>
  </si>
  <si>
    <t>CIM1003</t>
    <phoneticPr fontId="2" type="noConversion"/>
  </si>
  <si>
    <t>文化人類學</t>
    <phoneticPr fontId="2" type="noConversion"/>
  </si>
  <si>
    <t>CIM3016</t>
    <phoneticPr fontId="2" type="noConversion"/>
  </si>
  <si>
    <t>邏輯與創意思考</t>
    <phoneticPr fontId="2" type="noConversion"/>
  </si>
  <si>
    <t>CIM2028</t>
    <phoneticPr fontId="2" type="noConversion"/>
  </si>
  <si>
    <t>臺灣建築與生活空間</t>
    <phoneticPr fontId="2" type="noConversion"/>
  </si>
  <si>
    <t>CIM2008</t>
  </si>
  <si>
    <t>西洋文化史</t>
    <phoneticPr fontId="2" type="noConversion"/>
  </si>
  <si>
    <t>CIM2024</t>
  </si>
  <si>
    <t>流行文化趨勢</t>
    <phoneticPr fontId="2" type="noConversion"/>
  </si>
  <si>
    <t>CIM3013</t>
  </si>
  <si>
    <t>當代藝術思潮</t>
    <phoneticPr fontId="2" type="noConversion"/>
  </si>
  <si>
    <t>CIM4027</t>
  </si>
  <si>
    <t>台灣宗教信仰</t>
  </si>
  <si>
    <t>CIM2026</t>
  </si>
  <si>
    <t>戲曲藝術賞析</t>
    <phoneticPr fontId="2" type="noConversion"/>
  </si>
  <si>
    <t>CIM3014</t>
  </si>
  <si>
    <t>中華藝術賞析</t>
    <phoneticPr fontId="2" type="noConversion"/>
  </si>
  <si>
    <t>CIM3015</t>
  </si>
  <si>
    <t>歷史記憶與生活方式</t>
    <phoneticPr fontId="2" type="noConversion"/>
  </si>
  <si>
    <t>CIM4043</t>
  </si>
  <si>
    <t>文化產業政策</t>
    <phoneticPr fontId="2" type="noConversion"/>
  </si>
  <si>
    <t>文化產業政策(3學分)</t>
    <phoneticPr fontId="2" type="noConversion"/>
  </si>
  <si>
    <t>CIM4039</t>
  </si>
  <si>
    <t>全球化與地方發展</t>
    <phoneticPr fontId="2" type="noConversion"/>
  </si>
  <si>
    <t>CIM4010</t>
  </si>
  <si>
    <t>客家社會與文化</t>
    <phoneticPr fontId="2" type="noConversion"/>
  </si>
  <si>
    <t>CIM1057</t>
    <phoneticPr fontId="2" type="noConversion"/>
  </si>
  <si>
    <t>文化資產概論與法規</t>
    <phoneticPr fontId="2" type="noConversion"/>
  </si>
  <si>
    <t>CIM2030</t>
    <phoneticPr fontId="2" type="noConversion"/>
  </si>
  <si>
    <t>表演藝術產業實務</t>
    <phoneticPr fontId="2" type="noConversion"/>
  </si>
  <si>
    <t>CIM2016</t>
  </si>
  <si>
    <t>基礎設計</t>
  </si>
  <si>
    <t>必</t>
  </si>
  <si>
    <t>區分</t>
    <phoneticPr fontId="2" type="noConversion"/>
  </si>
  <si>
    <t>CIM3012</t>
  </si>
  <si>
    <t>人類學調查方法</t>
  </si>
  <si>
    <t>選</t>
  </si>
  <si>
    <t>CIM1030</t>
  </si>
  <si>
    <t>設計素描</t>
  </si>
  <si>
    <t>CIM1031</t>
  </si>
  <si>
    <t>電腦繪圖</t>
  </si>
  <si>
    <t>CIM2020</t>
  </si>
  <si>
    <t>文化展示設計與實務</t>
  </si>
  <si>
    <t>CIM2029</t>
  </si>
  <si>
    <t>調查研究與資料分析</t>
  </si>
  <si>
    <t>CIM2022</t>
  </si>
  <si>
    <t>文化產業踏查(I) : 山海</t>
    <phoneticPr fontId="2" type="noConversion"/>
  </si>
  <si>
    <t>CIM2023</t>
  </si>
  <si>
    <t>文化產業踏查(II) : 都會</t>
  </si>
  <si>
    <t>CIM3010</t>
  </si>
  <si>
    <t>文化產業踏查(III)：客家</t>
  </si>
  <si>
    <t>CIM2050</t>
  </si>
  <si>
    <t>故事與劇本寫作</t>
  </si>
  <si>
    <t>CIM2018</t>
  </si>
  <si>
    <t>應用攝影</t>
  </si>
  <si>
    <t>CIM3005</t>
  </si>
  <si>
    <t>美感經驗</t>
  </si>
  <si>
    <t>CIM3006</t>
  </si>
  <si>
    <t>創意商品設計</t>
  </si>
  <si>
    <t>CIM3062</t>
  </si>
  <si>
    <t>商業創新應用實務</t>
  </si>
  <si>
    <t>CIM4008</t>
  </si>
  <si>
    <t>地方文化導覽</t>
  </si>
  <si>
    <t>CIM3007</t>
  </si>
  <si>
    <t>數位影音處理</t>
  </si>
  <si>
    <t>CIM4001</t>
  </si>
  <si>
    <t>文化經典創意再現</t>
  </si>
  <si>
    <t>CIM4060</t>
  </si>
  <si>
    <t>專題研究</t>
  </si>
  <si>
    <t>CIM4061</t>
  </si>
  <si>
    <t>數位內容設計實務</t>
  </si>
  <si>
    <t>CIM2067</t>
    <phoneticPr fontId="2" type="noConversion"/>
  </si>
  <si>
    <t>影音創作實務</t>
    <phoneticPr fontId="2" type="noConversion"/>
  </si>
  <si>
    <t>CIM2066</t>
  </si>
  <si>
    <t>管理學</t>
  </si>
  <si>
    <t>CIM1050</t>
  </si>
  <si>
    <t>經濟學</t>
  </si>
  <si>
    <t>CIM1051</t>
  </si>
  <si>
    <t>統計學</t>
  </si>
  <si>
    <t>CIM1041</t>
  </si>
  <si>
    <t>文化行政</t>
  </si>
  <si>
    <t>CIM4057</t>
  </si>
  <si>
    <t>行銷管理</t>
  </si>
  <si>
    <t>CIM1056</t>
  </si>
  <si>
    <t>產業組織與管理</t>
  </si>
  <si>
    <t>CIM2064</t>
  </si>
  <si>
    <t>財務管理</t>
  </si>
  <si>
    <t>CIM2039</t>
  </si>
  <si>
    <t>消費者行為</t>
  </si>
  <si>
    <t>CIM2042</t>
  </si>
  <si>
    <t>文化經濟學</t>
  </si>
  <si>
    <t>CIM3060</t>
  </si>
  <si>
    <t>人力資源管理</t>
  </si>
  <si>
    <t>CIM3063</t>
  </si>
  <si>
    <t>創意經濟</t>
  </si>
  <si>
    <t>CIM1023</t>
  </si>
  <si>
    <t>文化產業概論</t>
  </si>
  <si>
    <t>文化產業概論(3學分)</t>
    <phoneticPr fontId="2" type="noConversion"/>
  </si>
  <si>
    <t>CIM2045</t>
  </si>
  <si>
    <t>南島文化產業</t>
  </si>
  <si>
    <t>CIM3032</t>
  </si>
  <si>
    <t>社區營造及地方文化產業</t>
  </si>
  <si>
    <t>CIM3021</t>
  </si>
  <si>
    <t>世界遺產概論</t>
  </si>
  <si>
    <t>CIM3022</t>
  </si>
  <si>
    <t>歷史空間保存與創意再生</t>
  </si>
  <si>
    <t>CIM3059</t>
  </si>
  <si>
    <t>創意思考與文化產業</t>
  </si>
  <si>
    <t>CIM3023</t>
  </si>
  <si>
    <t>文化產業與博物館</t>
  </si>
  <si>
    <t>CIM2049</t>
  </si>
  <si>
    <t>故事創作與文化產業</t>
  </si>
  <si>
    <t>CIM3026</t>
  </si>
  <si>
    <t>工藝文化產業</t>
  </si>
  <si>
    <t>CIM3040</t>
  </si>
  <si>
    <t>美學經濟與創意產業</t>
  </si>
  <si>
    <t>CIM3024</t>
  </si>
  <si>
    <t>節慶產業</t>
  </si>
  <si>
    <t>CIM4002</t>
  </si>
  <si>
    <t>電影電視產業</t>
  </si>
  <si>
    <t>CIM4009</t>
  </si>
  <si>
    <t>文化產業英文選讀</t>
  </si>
  <si>
    <t>CIM4011</t>
  </si>
  <si>
    <t>客家文化產業</t>
  </si>
  <si>
    <t>CIM4005</t>
  </si>
  <si>
    <t>音像數位設計產業</t>
  </si>
  <si>
    <t>CIM3064</t>
  </si>
  <si>
    <t>數位內容產業</t>
  </si>
  <si>
    <t>CIM4006</t>
    <phoneticPr fontId="2" type="noConversion"/>
  </si>
  <si>
    <t>流行音樂產業</t>
    <phoneticPr fontId="2" type="noConversion"/>
  </si>
  <si>
    <t>CIM3067</t>
    <phoneticPr fontId="2" type="noConversion"/>
  </si>
  <si>
    <t>製片實務</t>
    <phoneticPr fontId="2" type="noConversion"/>
  </si>
  <si>
    <t>CIM3068</t>
    <phoneticPr fontId="2" type="noConversion"/>
  </si>
  <si>
    <t>動漫遊戲產業</t>
    <phoneticPr fontId="2" type="noConversion"/>
  </si>
  <si>
    <t>CIM4065</t>
    <phoneticPr fontId="2" type="noConversion"/>
  </si>
  <si>
    <t>表演實務</t>
    <phoneticPr fontId="2" type="noConversion"/>
  </si>
  <si>
    <t>CIM3003</t>
  </si>
  <si>
    <t>文化與智慧財產權法</t>
  </si>
  <si>
    <t>CIM3053</t>
    <phoneticPr fontId="2" type="noConversion"/>
  </si>
  <si>
    <t>文化產業企劃實務</t>
  </si>
  <si>
    <t>必</t>
    <phoneticPr fontId="2" type="noConversion"/>
  </si>
  <si>
    <t>文創產業企劃實務</t>
    <phoneticPr fontId="2" type="noConversion"/>
  </si>
  <si>
    <t>CIM1013</t>
  </si>
  <si>
    <t>企業精英人物</t>
  </si>
  <si>
    <t>CIM2019</t>
  </si>
  <si>
    <t>廣告與設計行銷</t>
  </si>
  <si>
    <t>CIM3061</t>
  </si>
  <si>
    <t>產品創新與開發</t>
  </si>
  <si>
    <t>CIM2048</t>
  </si>
  <si>
    <t>景觀設計與行銷</t>
  </si>
  <si>
    <t>CIM2063</t>
  </si>
  <si>
    <t>文化產業個案分析</t>
  </si>
  <si>
    <t>CIM3025</t>
  </si>
  <si>
    <t>城市治理與行銷</t>
  </si>
  <si>
    <t>CIM3027</t>
  </si>
  <si>
    <t>文化園區規劃與經營實務</t>
  </si>
  <si>
    <t>CIM1053</t>
  </si>
  <si>
    <t>文化創意管理</t>
  </si>
  <si>
    <t>CIM4062</t>
  </si>
  <si>
    <t>行銷與公關實務</t>
  </si>
  <si>
    <t>CIM4063</t>
  </si>
  <si>
    <t>整合行銷傳播</t>
  </si>
  <si>
    <t>CIM2047</t>
    <phoneticPr fontId="2" type="noConversion"/>
  </si>
  <si>
    <t>文化資產行銷</t>
    <phoneticPr fontId="2" type="noConversion"/>
  </si>
  <si>
    <t>CIM4066</t>
    <phoneticPr fontId="2" type="noConversion"/>
  </si>
  <si>
    <t>藝術經紀實務</t>
    <phoneticPr fontId="2" type="noConversion"/>
  </si>
  <si>
    <t>通識資訊課程</t>
    <phoneticPr fontId="2" type="noConversion"/>
  </si>
  <si>
    <t>網頁設計</t>
    <phoneticPr fontId="2" type="noConversion"/>
  </si>
  <si>
    <t>影像處理</t>
    <phoneticPr fontId="2" type="noConversion"/>
  </si>
  <si>
    <t>進階網頁設計</t>
    <phoneticPr fontId="2" type="noConversion"/>
  </si>
  <si>
    <t>影音編輯設計與製作</t>
    <phoneticPr fontId="2" type="noConversion"/>
  </si>
  <si>
    <t>動畫設計</t>
    <phoneticPr fontId="2" type="noConversion"/>
  </si>
  <si>
    <t>文書處理與應用</t>
    <phoneticPr fontId="2" type="noConversion"/>
  </si>
  <si>
    <t>試算表應用</t>
    <phoneticPr fontId="2" type="noConversion"/>
  </si>
  <si>
    <t>大三體育及其他體育課程</t>
    <phoneticPr fontId="2" type="noConversion"/>
  </si>
  <si>
    <t>大三體育</t>
    <phoneticPr fontId="2" type="noConversion"/>
  </si>
  <si>
    <t>運動健身指導實作</t>
    <phoneticPr fontId="2" type="noConversion"/>
  </si>
  <si>
    <t>海洋水上休閒活動</t>
    <phoneticPr fontId="2" type="noConversion"/>
  </si>
  <si>
    <t>水上救生指導與實作</t>
    <phoneticPr fontId="2" type="noConversion"/>
  </si>
  <si>
    <t>體育(身障生)</t>
    <phoneticPr fontId="2" type="noConversion"/>
  </si>
  <si>
    <r>
      <t>103</t>
    </r>
    <r>
      <rPr>
        <sz val="12"/>
        <rFont val="微軟正黑體"/>
        <family val="2"/>
        <charset val="136"/>
      </rPr>
      <t xml:space="preserve">學年度入學適用   </t>
    </r>
    <r>
      <rPr>
        <sz val="10"/>
        <rFont val="微軟正黑體"/>
        <family val="2"/>
        <charset val="136"/>
      </rPr>
      <t xml:space="preserve"> 【畢業學分數：</t>
    </r>
    <r>
      <rPr>
        <sz val="10"/>
        <rFont val="Times New Roman"/>
        <family val="1"/>
      </rPr>
      <t>133</t>
    </r>
    <r>
      <rPr>
        <sz val="10"/>
        <rFont val="微軟正黑體"/>
        <family val="2"/>
        <charset val="136"/>
      </rPr>
      <t>學分</t>
    </r>
    <r>
      <rPr>
        <sz val="10"/>
        <rFont val="Times New Roman"/>
        <family val="1"/>
      </rPr>
      <t xml:space="preserve">  </t>
    </r>
    <r>
      <rPr>
        <sz val="10"/>
        <rFont val="微軟正黑體"/>
        <family val="2"/>
        <charset val="136"/>
      </rPr>
      <t>必修：</t>
    </r>
    <r>
      <rPr>
        <sz val="10"/>
        <rFont val="Times New Roman"/>
        <family val="1"/>
      </rPr>
      <t>23</t>
    </r>
    <r>
      <rPr>
        <sz val="10"/>
        <rFont val="微軟正黑體"/>
        <family val="2"/>
        <charset val="136"/>
      </rPr>
      <t>學分</t>
    </r>
    <r>
      <rPr>
        <sz val="10"/>
        <rFont val="Times New Roman"/>
        <family val="1"/>
      </rPr>
      <t xml:space="preserve">    </t>
    </r>
    <r>
      <rPr>
        <sz val="10"/>
        <rFont val="微軟正黑體"/>
        <family val="2"/>
        <charset val="136"/>
      </rPr>
      <t>選修(含自由或跨系(校)：</t>
    </r>
    <r>
      <rPr>
        <sz val="10"/>
        <rFont val="Times New Roman"/>
        <family val="1"/>
      </rPr>
      <t>75</t>
    </r>
    <r>
      <rPr>
        <sz val="10"/>
        <rFont val="微軟正黑體"/>
        <family val="2"/>
        <charset val="136"/>
      </rPr>
      <t xml:space="preserve">學分  </t>
    </r>
    <r>
      <rPr>
        <sz val="10"/>
        <rFont val="Times New Roman"/>
        <family val="1"/>
      </rPr>
      <t xml:space="preserve">  </t>
    </r>
    <r>
      <rPr>
        <sz val="10"/>
        <rFont val="微軟正黑體"/>
        <family val="2"/>
        <charset val="136"/>
      </rPr>
      <t>通識：</t>
    </r>
    <r>
      <rPr>
        <sz val="10"/>
        <rFont val="Times New Roman"/>
        <family val="1"/>
      </rPr>
      <t>35</t>
    </r>
    <r>
      <rPr>
        <sz val="10"/>
        <rFont val="微軟正黑體"/>
        <family val="2"/>
        <charset val="136"/>
      </rPr>
      <t>學分】</t>
    </r>
    <phoneticPr fontId="2" type="noConversion"/>
  </si>
  <si>
    <r>
      <t>(</t>
    </r>
    <r>
      <rPr>
        <sz val="11"/>
        <rFont val="新細明體"/>
        <family val="1"/>
        <charset val="136"/>
      </rPr>
      <t>Ⅰ</t>
    </r>
    <r>
      <rPr>
        <sz val="11"/>
        <rFont val="Times New Roman"/>
        <family val="1"/>
      </rPr>
      <t>)</t>
    </r>
    <r>
      <rPr>
        <sz val="11"/>
        <rFont val="微軟正黑體"/>
        <family val="2"/>
        <charset val="136"/>
      </rPr>
      <t>文化理論基礎
【</t>
    </r>
    <r>
      <rPr>
        <sz val="10"/>
        <rFont val="微軟正黑體"/>
        <family val="2"/>
        <charset val="136"/>
      </rPr>
      <t>本領域課程至少選修</t>
    </r>
    <r>
      <rPr>
        <sz val="10"/>
        <rFont val="Times New Roman"/>
        <family val="1"/>
      </rPr>
      <t>15</t>
    </r>
    <r>
      <rPr>
        <sz val="10"/>
        <rFont val="微軟正黑體"/>
        <family val="2"/>
        <charset val="136"/>
      </rPr>
      <t>學分】</t>
    </r>
    <phoneticPr fontId="2" type="noConversion"/>
  </si>
  <si>
    <r>
      <t>(</t>
    </r>
    <r>
      <rPr>
        <sz val="11"/>
        <rFont val="新細明體"/>
        <family val="1"/>
        <charset val="136"/>
      </rPr>
      <t>Ⅲ</t>
    </r>
    <r>
      <rPr>
        <sz val="11"/>
        <rFont val="Times New Roman"/>
        <family val="1"/>
      </rPr>
      <t>)</t>
    </r>
    <r>
      <rPr>
        <sz val="11"/>
        <rFont val="微軟正黑體"/>
        <family val="2"/>
        <charset val="136"/>
      </rPr>
      <t>管理學基礎
【</t>
    </r>
    <r>
      <rPr>
        <sz val="10"/>
        <rFont val="微軟正黑體"/>
        <family val="2"/>
        <charset val="136"/>
      </rPr>
      <t>本領域課程至少需選修</t>
    </r>
    <r>
      <rPr>
        <sz val="10"/>
        <rFont val="Times New Roman"/>
        <family val="1"/>
      </rPr>
      <t>15</t>
    </r>
    <r>
      <rPr>
        <sz val="10"/>
        <rFont val="微軟正黑體"/>
        <family val="2"/>
        <charset val="136"/>
      </rPr>
      <t>學分】
(含必修9學分)</t>
    </r>
    <phoneticPr fontId="2" type="noConversion"/>
  </si>
  <si>
    <r>
      <t>(</t>
    </r>
    <r>
      <rPr>
        <sz val="11"/>
        <rFont val="新細明體"/>
        <family val="1"/>
        <charset val="136"/>
      </rPr>
      <t>Ⅱ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>創意、</t>
    </r>
    <r>
      <rPr>
        <sz val="11"/>
        <rFont val="微軟正黑體"/>
        <family val="2"/>
        <charset val="136"/>
      </rPr>
      <t>設計與實作
【</t>
    </r>
    <r>
      <rPr>
        <sz val="10"/>
        <rFont val="微軟正黑體"/>
        <family val="2"/>
        <charset val="136"/>
      </rPr>
      <t>本領域課程至少需選修</t>
    </r>
    <r>
      <rPr>
        <sz val="10"/>
        <rFont val="Times New Roman"/>
        <family val="1"/>
      </rPr>
      <t xml:space="preserve"> 15 </t>
    </r>
    <r>
      <rPr>
        <sz val="10"/>
        <rFont val="微軟正黑體"/>
        <family val="2"/>
        <charset val="136"/>
      </rPr>
      <t>學分】
(含必修6學分)</t>
    </r>
    <phoneticPr fontId="2" type="noConversion"/>
  </si>
  <si>
    <r>
      <t>(</t>
    </r>
    <r>
      <rPr>
        <sz val="11"/>
        <rFont val="新細明體"/>
        <family val="1"/>
        <charset val="136"/>
      </rPr>
      <t>Ⅳ</t>
    </r>
    <r>
      <rPr>
        <sz val="11"/>
        <rFont val="Times New Roman"/>
        <family val="1"/>
      </rPr>
      <t>)</t>
    </r>
    <r>
      <rPr>
        <sz val="11"/>
        <rFont val="微軟正黑體"/>
        <family val="2"/>
        <charset val="136"/>
      </rPr>
      <t>產業應用
【</t>
    </r>
    <r>
      <rPr>
        <sz val="10"/>
        <rFont val="微軟正黑體"/>
        <family val="2"/>
        <charset val="136"/>
      </rPr>
      <t>本領域課程至少需選修</t>
    </r>
    <r>
      <rPr>
        <sz val="10"/>
        <rFont val="Times New Roman"/>
        <family val="1"/>
      </rPr>
      <t>15</t>
    </r>
    <r>
      <rPr>
        <sz val="10"/>
        <rFont val="微軟正黑體"/>
        <family val="2"/>
        <charset val="136"/>
      </rPr>
      <t>學分】
(含必修3學分</t>
    </r>
    <r>
      <rPr>
        <sz val="10"/>
        <rFont val="Times New Roman"/>
        <family val="1"/>
      </rPr>
      <t>)</t>
    </r>
    <phoneticPr fontId="2" type="noConversion"/>
  </si>
  <si>
    <r>
      <t>(</t>
    </r>
    <r>
      <rPr>
        <sz val="11"/>
        <rFont val="新細明體"/>
        <family val="1"/>
        <charset val="136"/>
      </rPr>
      <t>Ⅴ</t>
    </r>
    <r>
      <rPr>
        <sz val="11"/>
        <rFont val="Times New Roman"/>
        <family val="1"/>
      </rPr>
      <t>)</t>
    </r>
    <r>
      <rPr>
        <sz val="11"/>
        <rFont val="微軟正黑體"/>
        <family val="2"/>
        <charset val="136"/>
      </rPr>
      <t>經營、行銷與管理
【</t>
    </r>
    <r>
      <rPr>
        <sz val="10"/>
        <rFont val="微軟正黑體"/>
        <family val="2"/>
        <charset val="136"/>
      </rPr>
      <t>本領域課程至少需選修</t>
    </r>
    <r>
      <rPr>
        <sz val="10"/>
        <rFont val="Times New Roman"/>
        <family val="1"/>
      </rPr>
      <t>15</t>
    </r>
    <r>
      <rPr>
        <sz val="10"/>
        <rFont val="微軟正黑體"/>
        <family val="2"/>
        <charset val="136"/>
      </rPr>
      <t>學分】
(含必修5學分)</t>
    </r>
    <phoneticPr fontId="2" type="noConversion"/>
  </si>
  <si>
    <t>選</t>
    <phoneticPr fontId="2" type="noConversion"/>
  </si>
  <si>
    <t>CIM3052</t>
    <phoneticPr fontId="2" type="noConversion"/>
  </si>
  <si>
    <t>文創企畫寫作</t>
    <phoneticPr fontId="2" type="noConversion"/>
  </si>
  <si>
    <t>(Ⅰ)文化理論基礎（本領域課程至少需選修15學分)</t>
    <phoneticPr fontId="2" type="noConversion"/>
  </si>
  <si>
    <t>(Ⅱ)創意、設計與實作（本領域課程至少需選修15學分，含必修6學分)</t>
    <phoneticPr fontId="2" type="noConversion"/>
  </si>
  <si>
    <t>(Ⅲ)管理學基礎 （本領域課程至少需選修15學分，含必修9學分)</t>
    <phoneticPr fontId="2" type="noConversion"/>
  </si>
  <si>
    <t>(Ⅳ)產業應用（本領域課程至少需選修15學分，含必修3學分)</t>
    <phoneticPr fontId="2" type="noConversion"/>
  </si>
  <si>
    <t>(Ⅴ)經營、行銷與管理 （本領域課程至少需選修15學分，含必修5學分)</t>
    <phoneticPr fontId="2" type="noConversion"/>
  </si>
  <si>
    <t>文化產業經營管理(含實習)</t>
    <phoneticPr fontId="2" type="noConversion"/>
  </si>
  <si>
    <t>CIM2040</t>
    <phoneticPr fontId="2" type="noConversion"/>
  </si>
  <si>
    <t>必</t>
    <phoneticPr fontId="2" type="noConversion"/>
  </si>
  <si>
    <t>通識教育課程(103年入學適用)</t>
    <phoneticPr fontId="2" type="noConversion"/>
  </si>
  <si>
    <r>
      <t>檢核通過：</t>
    </r>
    <r>
      <rPr>
        <sz val="12"/>
        <rFont val="新細明體"/>
        <family val="1"/>
        <charset val="136"/>
      </rPr>
      <t>□</t>
    </r>
    <r>
      <rPr>
        <sz val="12"/>
        <rFont val="微軟正黑體"/>
        <family val="2"/>
        <charset val="136"/>
      </rPr>
      <t xml:space="preserve">是      </t>
    </r>
    <r>
      <rPr>
        <sz val="12"/>
        <rFont val="新細明體"/>
        <family val="1"/>
        <charset val="136"/>
      </rPr>
      <t>□</t>
    </r>
    <r>
      <rPr>
        <sz val="12"/>
        <rFont val="微軟正黑體"/>
        <family val="2"/>
        <charset val="136"/>
      </rPr>
      <t>否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</si>
</sst>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b/>
      <sz val="15"/>
      <name val="Times New Roman"/>
      <family val="1"/>
    </font>
    <font>
      <b/>
      <sz val="15"/>
      <name val="微軟正黑體"/>
      <family val="2"/>
      <charset val="136"/>
    </font>
    <font>
      <b/>
      <sz val="16"/>
      <name val="Times New Roman"/>
      <family val="1"/>
    </font>
    <font>
      <sz val="12"/>
      <name val="微軟正黑體"/>
      <family val="2"/>
      <charset val="136"/>
    </font>
    <font>
      <sz val="10"/>
      <name val="微軟正黑體"/>
      <family val="2"/>
      <charset val="136"/>
    </font>
    <font>
      <sz val="10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name val="微軟正黑體"/>
      <family val="2"/>
      <charset val="136"/>
    </font>
    <font>
      <b/>
      <sz val="10"/>
      <name val="Times New Roman"/>
      <family val="1"/>
    </font>
    <font>
      <b/>
      <sz val="10"/>
      <name val="微軟正黑體"/>
      <family val="2"/>
      <charset val="136"/>
    </font>
    <font>
      <sz val="11"/>
      <name val="新細明體"/>
      <family val="1"/>
      <charset val="136"/>
    </font>
    <font>
      <sz val="10"/>
      <name val="細明體"/>
      <family val="3"/>
      <charset val="136"/>
    </font>
    <font>
      <sz val="10"/>
      <color rgb="FFFF0000"/>
      <name val="Times New Roman"/>
      <family val="1"/>
    </font>
    <font>
      <sz val="10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b/>
      <sz val="1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3" fillId="0" borderId="0">
      <alignment vertical="center"/>
    </xf>
  </cellStyleXfs>
  <cellXfs count="116">
    <xf numFmtId="0" fontId="0" fillId="0" borderId="0" xfId="0">
      <alignment vertical="center"/>
    </xf>
    <xf numFmtId="0" fontId="1" fillId="0" borderId="0" xfId="0" applyFo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9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9" fillId="0" borderId="0" xfId="0" applyFo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8" fillId="0" borderId="3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8" fillId="0" borderId="10" xfId="0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1" fillId="0" borderId="16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2" fillId="0" borderId="0" xfId="0" applyFont="1" applyBorder="1" applyAlignment="1">
      <alignment horizontal="center" vertical="center" textRotation="255"/>
    </xf>
    <xf numFmtId="0" fontId="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7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vertical="center"/>
    </xf>
    <xf numFmtId="0" fontId="17" fillId="0" borderId="3" xfId="0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0" fontId="17" fillId="0" borderId="8" xfId="0" applyFont="1" applyBorder="1" applyAlignment="1">
      <alignment vertical="center"/>
    </xf>
    <xf numFmtId="0" fontId="1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11" xfId="0" applyFont="1" applyBorder="1" applyAlignment="1">
      <alignment horizontal="left" vertical="center"/>
    </xf>
    <xf numFmtId="0" fontId="17" fillId="0" borderId="11" xfId="0" applyFont="1" applyBorder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18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18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vertical="center"/>
    </xf>
    <xf numFmtId="0" fontId="18" fillId="0" borderId="3" xfId="0" applyFont="1" applyBorder="1">
      <alignment vertical="center"/>
    </xf>
    <xf numFmtId="0" fontId="13" fillId="0" borderId="0" xfId="0" applyFont="1" applyBorder="1" applyAlignment="1">
      <alignment horizontal="center" vertical="center" textRotation="255"/>
    </xf>
    <xf numFmtId="0" fontId="6" fillId="0" borderId="0" xfId="0" applyFont="1" applyBorder="1" applyAlignment="1">
      <alignment horizontal="center" vertical="center" wrapText="1"/>
    </xf>
    <xf numFmtId="0" fontId="18" fillId="0" borderId="0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1" fillId="0" borderId="0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center"/>
    </xf>
    <xf numFmtId="0" fontId="20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22" fillId="0" borderId="3" xfId="0" applyFont="1" applyBorder="1" applyAlignment="1">
      <alignment horizontal="left" vertical="center"/>
    </xf>
    <xf numFmtId="0" fontId="22" fillId="0" borderId="3" xfId="0" applyFont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18" fillId="0" borderId="3" xfId="0" applyFont="1" applyBorder="1" applyAlignment="1">
      <alignment horizontal="right" vertical="center"/>
    </xf>
    <xf numFmtId="0" fontId="0" fillId="0" borderId="0" xfId="0" applyFont="1">
      <alignment vertical="center"/>
    </xf>
    <xf numFmtId="0" fontId="0" fillId="0" borderId="3" xfId="0" applyFont="1" applyBorder="1">
      <alignment vertical="center"/>
    </xf>
    <xf numFmtId="0" fontId="0" fillId="0" borderId="3" xfId="0" applyFont="1" applyFill="1" applyBorder="1">
      <alignment vertical="center"/>
    </xf>
    <xf numFmtId="0" fontId="24" fillId="0" borderId="3" xfId="0" applyFont="1" applyBorder="1">
      <alignment vertical="center"/>
    </xf>
    <xf numFmtId="0" fontId="24" fillId="0" borderId="3" xfId="0" applyFont="1" applyFill="1" applyBorder="1">
      <alignment vertical="center"/>
    </xf>
    <xf numFmtId="0" fontId="8" fillId="0" borderId="9" xfId="0" applyFont="1" applyBorder="1">
      <alignment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 readingOrder="1"/>
    </xf>
    <xf numFmtId="0" fontId="10" fillId="0" borderId="3" xfId="0" applyFont="1" applyBorder="1" applyAlignment="1">
      <alignment horizontal="center" vertical="center" readingOrder="1"/>
    </xf>
    <xf numFmtId="0" fontId="10" fillId="0" borderId="8" xfId="0" applyFont="1" applyBorder="1" applyAlignment="1">
      <alignment horizontal="center" vertical="center" readingOrder="1"/>
    </xf>
    <xf numFmtId="0" fontId="15" fillId="3" borderId="6" xfId="0" applyFont="1" applyFill="1" applyBorder="1" applyAlignment="1">
      <alignment horizontal="right" vertical="center"/>
    </xf>
    <xf numFmtId="0" fontId="8" fillId="3" borderId="7" xfId="0" applyFont="1" applyFill="1" applyBorder="1" applyAlignment="1">
      <alignment horizontal="right" vertical="center"/>
    </xf>
    <xf numFmtId="0" fontId="10" fillId="0" borderId="9" xfId="0" applyFont="1" applyBorder="1" applyAlignment="1">
      <alignment horizontal="center" vertical="center" wrapText="1" readingOrder="1"/>
    </xf>
    <xf numFmtId="0" fontId="10" fillId="0" borderId="4" xfId="0" applyFont="1" applyBorder="1" applyAlignment="1">
      <alignment horizontal="center" vertical="center" wrapText="1" readingOrder="1"/>
    </xf>
    <xf numFmtId="0" fontId="10" fillId="0" borderId="5" xfId="0" applyFont="1" applyBorder="1" applyAlignment="1">
      <alignment horizontal="center" vertical="center" wrapText="1" readingOrder="1"/>
    </xf>
    <xf numFmtId="0" fontId="10" fillId="0" borderId="12" xfId="0" applyFont="1" applyBorder="1" applyAlignment="1">
      <alignment horizontal="center" vertical="center" wrapText="1" readingOrder="1"/>
    </xf>
    <xf numFmtId="0" fontId="10" fillId="0" borderId="13" xfId="0" applyFont="1" applyBorder="1" applyAlignment="1">
      <alignment horizontal="center" vertical="center" wrapText="1" readingOrder="1"/>
    </xf>
    <xf numFmtId="0" fontId="10" fillId="0" borderId="14" xfId="0" applyFont="1" applyBorder="1" applyAlignment="1">
      <alignment horizontal="center" vertical="center" wrapText="1" readingOrder="1"/>
    </xf>
    <xf numFmtId="0" fontId="1" fillId="0" borderId="1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textRotation="255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18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255"/>
    </xf>
    <xf numFmtId="0" fontId="12" fillId="0" borderId="4" xfId="0" applyFont="1" applyBorder="1" applyAlignment="1">
      <alignment horizontal="center" vertical="center" textRotation="255"/>
    </xf>
    <xf numFmtId="0" fontId="12" fillId="0" borderId="10" xfId="0" applyFont="1" applyBorder="1" applyAlignment="1">
      <alignment horizontal="center" vertical="center" textRotation="255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readingOrder="1"/>
    </xf>
    <xf numFmtId="0" fontId="10" fillId="0" borderId="5" xfId="0" applyFont="1" applyBorder="1" applyAlignment="1">
      <alignment horizontal="center" vertical="center" readingOrder="1"/>
    </xf>
    <xf numFmtId="0" fontId="13" fillId="0" borderId="4" xfId="0" applyFont="1" applyBorder="1" applyAlignment="1">
      <alignment horizontal="center" vertical="center" textRotation="255"/>
    </xf>
    <xf numFmtId="0" fontId="13" fillId="0" borderId="5" xfId="0" applyFont="1" applyBorder="1" applyAlignment="1">
      <alignment horizontal="center" vertical="center" textRotation="255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textRotation="255"/>
    </xf>
    <xf numFmtId="0" fontId="6" fillId="0" borderId="10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7" fillId="0" borderId="3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distributed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6"/>
  <sheetViews>
    <sheetView tabSelected="1" view="pageBreakPreview" zoomScaleNormal="100" zoomScaleSheetLayoutView="100" workbookViewId="0">
      <selection activeCell="I144" sqref="I144"/>
    </sheetView>
  </sheetViews>
  <sheetFormatPr defaultRowHeight="16.5"/>
  <cols>
    <col min="1" max="1" width="4" customWidth="1"/>
    <col min="2" max="2" width="30.5" style="57" customWidth="1"/>
    <col min="3" max="3" width="36.75" style="57" customWidth="1"/>
    <col min="4" max="4" width="7.5" style="57" bestFit="1" customWidth="1"/>
    <col min="5" max="5" width="9.5" style="57" bestFit="1" customWidth="1"/>
    <col min="6" max="6" width="7.5" style="57" bestFit="1" customWidth="1"/>
    <col min="7" max="7" width="8" style="57" bestFit="1" customWidth="1"/>
    <col min="8" max="8" width="6.75" style="57" customWidth="1"/>
  </cols>
  <sheetData>
    <row r="1" spans="1:8" ht="12.75" customHeight="1">
      <c r="A1" s="1"/>
      <c r="B1" s="1"/>
      <c r="C1" s="1"/>
      <c r="D1" s="1"/>
      <c r="E1" s="1"/>
      <c r="F1" s="1"/>
      <c r="G1" s="1"/>
      <c r="H1" s="1"/>
    </row>
    <row r="2" spans="1:8" ht="28.5" customHeight="1">
      <c r="A2" s="1"/>
      <c r="B2" s="71" t="s">
        <v>0</v>
      </c>
      <c r="C2" s="72"/>
      <c r="D2" s="72"/>
      <c r="E2" s="72"/>
      <c r="F2" s="72"/>
      <c r="G2" s="72"/>
      <c r="H2" s="1"/>
    </row>
    <row r="3" spans="1:8" ht="17.25" customHeight="1">
      <c r="A3" s="1"/>
      <c r="B3" s="73" t="s">
        <v>259</v>
      </c>
      <c r="C3" s="73"/>
      <c r="D3" s="73"/>
      <c r="E3" s="73"/>
      <c r="F3" s="73"/>
      <c r="G3" s="73"/>
      <c r="H3" s="2"/>
    </row>
    <row r="4" spans="1:8">
      <c r="A4" s="1"/>
      <c r="B4" s="1" t="s">
        <v>1</v>
      </c>
      <c r="C4" s="1"/>
      <c r="D4" s="1"/>
      <c r="E4" s="3"/>
      <c r="F4" s="1"/>
      <c r="G4" s="3"/>
      <c r="H4" s="3"/>
    </row>
    <row r="5" spans="1:8">
      <c r="A5" s="4"/>
      <c r="B5" s="1" t="s">
        <v>2</v>
      </c>
      <c r="C5" s="4"/>
      <c r="D5" s="4"/>
      <c r="E5" s="4"/>
      <c r="F5" s="4"/>
      <c r="G5" s="4"/>
      <c r="H5" s="4"/>
    </row>
    <row r="6" spans="1:8" ht="15" customHeight="1">
      <c r="A6" s="4"/>
      <c r="B6" s="74"/>
      <c r="C6" s="74"/>
      <c r="D6" s="75" t="s">
        <v>3</v>
      </c>
      <c r="E6" s="75"/>
      <c r="F6" s="75"/>
      <c r="G6" s="75"/>
      <c r="H6" s="75"/>
    </row>
    <row r="7" spans="1:8" ht="12" customHeight="1">
      <c r="A7" s="5"/>
      <c r="B7" s="76"/>
      <c r="C7" s="76"/>
      <c r="D7" s="6"/>
      <c r="E7" s="6"/>
      <c r="F7" s="6"/>
      <c r="G7" s="7"/>
      <c r="H7" s="1"/>
    </row>
    <row r="8" spans="1:8" s="9" customFormat="1" ht="15.75" customHeight="1">
      <c r="A8" s="98" t="s">
        <v>4</v>
      </c>
      <c r="B8" s="8" t="s">
        <v>5</v>
      </c>
      <c r="C8" s="8" t="s">
        <v>6</v>
      </c>
      <c r="D8" s="8" t="s">
        <v>7</v>
      </c>
      <c r="E8" s="8" t="s">
        <v>8</v>
      </c>
      <c r="F8" s="8" t="s">
        <v>9</v>
      </c>
      <c r="G8" s="8" t="s">
        <v>10</v>
      </c>
      <c r="H8" s="8" t="s">
        <v>11</v>
      </c>
    </row>
    <row r="9" spans="1:8" ht="15" customHeight="1">
      <c r="A9" s="99"/>
      <c r="B9" s="101" t="s">
        <v>260</v>
      </c>
      <c r="C9" s="10"/>
      <c r="D9" s="11"/>
      <c r="E9" s="11"/>
      <c r="F9" s="11" t="str">
        <f t="shared" ref="F9:F16" si="0">IF(C9="","",VLOOKUP(C9,$C$134:$F$153,3,0))</f>
        <v/>
      </c>
      <c r="G9" s="11" t="str">
        <f t="shared" ref="G9:G16" si="1">IF(C9="","",VLOOKUP(C9,$C$134:$F$153,2,0))</f>
        <v/>
      </c>
      <c r="H9" s="11"/>
    </row>
    <row r="10" spans="1:8" ht="15" customHeight="1">
      <c r="A10" s="99"/>
      <c r="B10" s="102"/>
      <c r="C10" s="10"/>
      <c r="D10" s="11"/>
      <c r="E10" s="11"/>
      <c r="F10" s="11" t="str">
        <f t="shared" si="0"/>
        <v/>
      </c>
      <c r="G10" s="11" t="str">
        <f t="shared" si="1"/>
        <v/>
      </c>
      <c r="H10" s="11"/>
    </row>
    <row r="11" spans="1:8" ht="15" customHeight="1">
      <c r="A11" s="99"/>
      <c r="B11" s="102"/>
      <c r="C11" s="10"/>
      <c r="D11" s="11"/>
      <c r="E11" s="11"/>
      <c r="F11" s="11" t="str">
        <f t="shared" si="0"/>
        <v/>
      </c>
      <c r="G11" s="11" t="str">
        <f t="shared" si="1"/>
        <v/>
      </c>
      <c r="H11" s="11"/>
    </row>
    <row r="12" spans="1:8" ht="15" customHeight="1">
      <c r="A12" s="99"/>
      <c r="B12" s="102"/>
      <c r="C12" s="10"/>
      <c r="D12" s="11"/>
      <c r="E12" s="11"/>
      <c r="F12" s="11" t="str">
        <f t="shared" si="0"/>
        <v/>
      </c>
      <c r="G12" s="11" t="str">
        <f t="shared" si="1"/>
        <v/>
      </c>
      <c r="H12" s="11"/>
    </row>
    <row r="13" spans="1:8" ht="15" customHeight="1">
      <c r="A13" s="99"/>
      <c r="B13" s="102"/>
      <c r="C13" s="10"/>
      <c r="D13" s="11"/>
      <c r="E13" s="11"/>
      <c r="F13" s="11" t="str">
        <f t="shared" si="0"/>
        <v/>
      </c>
      <c r="G13" s="11" t="str">
        <f t="shared" si="1"/>
        <v/>
      </c>
      <c r="H13" s="11"/>
    </row>
    <row r="14" spans="1:8" ht="15" customHeight="1">
      <c r="A14" s="99"/>
      <c r="B14" s="102"/>
      <c r="C14" s="10"/>
      <c r="D14" s="11"/>
      <c r="E14" s="11"/>
      <c r="F14" s="11" t="str">
        <f t="shared" si="0"/>
        <v/>
      </c>
      <c r="G14" s="11" t="str">
        <f t="shared" si="1"/>
        <v/>
      </c>
      <c r="H14" s="11"/>
    </row>
    <row r="15" spans="1:8" ht="15" customHeight="1">
      <c r="A15" s="99"/>
      <c r="B15" s="102"/>
      <c r="C15" s="10"/>
      <c r="D15" s="11"/>
      <c r="E15" s="11"/>
      <c r="F15" s="11" t="str">
        <f t="shared" si="0"/>
        <v/>
      </c>
      <c r="G15" s="11" t="str">
        <f t="shared" si="1"/>
        <v/>
      </c>
      <c r="H15" s="11"/>
    </row>
    <row r="16" spans="1:8" ht="15" customHeight="1">
      <c r="A16" s="99"/>
      <c r="B16" s="102"/>
      <c r="C16" s="10"/>
      <c r="D16" s="12"/>
      <c r="E16" s="12"/>
      <c r="F16" s="11" t="str">
        <f t="shared" si="0"/>
        <v/>
      </c>
      <c r="G16" s="11" t="str">
        <f t="shared" si="1"/>
        <v/>
      </c>
      <c r="H16" s="12"/>
    </row>
    <row r="17" spans="1:8" ht="15" customHeight="1" thickBot="1">
      <c r="A17" s="99"/>
      <c r="B17" s="103"/>
      <c r="C17" s="80" t="s">
        <v>12</v>
      </c>
      <c r="D17" s="81"/>
      <c r="E17" s="13" t="s">
        <v>13</v>
      </c>
      <c r="F17" s="14">
        <f>SUMIF(G9:G16,"必",F9:F16)</f>
        <v>0</v>
      </c>
      <c r="G17" s="13" t="s">
        <v>14</v>
      </c>
      <c r="H17" s="14">
        <f>SUMIF(G9:G16,"選",F9:F16)</f>
        <v>0</v>
      </c>
    </row>
    <row r="18" spans="1:8" ht="15" customHeight="1">
      <c r="A18" s="99"/>
      <c r="B18" s="82" t="s">
        <v>262</v>
      </c>
      <c r="C18" s="15"/>
      <c r="D18" s="16"/>
      <c r="E18" s="16"/>
      <c r="F18" s="16" t="str">
        <f>IF(C18="","",VLOOKUP(C18,$C$156:$F$177,3,0))</f>
        <v/>
      </c>
      <c r="G18" s="16" t="str">
        <f>IF(C18="","",VLOOKUP(C18,$C$156:$F$177,2,0))</f>
        <v/>
      </c>
      <c r="H18" s="16"/>
    </row>
    <row r="19" spans="1:8" ht="15" customHeight="1">
      <c r="A19" s="99"/>
      <c r="B19" s="104"/>
      <c r="C19" s="15"/>
      <c r="D19" s="11"/>
      <c r="E19" s="11"/>
      <c r="F19" s="16" t="str">
        <f t="shared" ref="F19:F27" si="2">IF(C19="","",VLOOKUP(C19,$C$156:$F$177,3,0))</f>
        <v/>
      </c>
      <c r="G19" s="16" t="str">
        <f t="shared" ref="G19:G27" si="3">IF(C19="","",VLOOKUP(C19,$C$156:$F$177,2,0))</f>
        <v/>
      </c>
      <c r="H19" s="11"/>
    </row>
    <row r="20" spans="1:8" ht="15" customHeight="1">
      <c r="A20" s="99"/>
      <c r="B20" s="104"/>
      <c r="C20" s="15"/>
      <c r="D20" s="11"/>
      <c r="E20" s="11"/>
      <c r="F20" s="16" t="str">
        <f t="shared" si="2"/>
        <v/>
      </c>
      <c r="G20" s="16" t="str">
        <f t="shared" si="3"/>
        <v/>
      </c>
      <c r="H20" s="11"/>
    </row>
    <row r="21" spans="1:8" ht="15" customHeight="1">
      <c r="A21" s="99"/>
      <c r="B21" s="104"/>
      <c r="C21" s="15"/>
      <c r="D21" s="11"/>
      <c r="E21" s="11"/>
      <c r="F21" s="16" t="str">
        <f t="shared" si="2"/>
        <v/>
      </c>
      <c r="G21" s="16" t="str">
        <f t="shared" si="3"/>
        <v/>
      </c>
      <c r="H21" s="11"/>
    </row>
    <row r="22" spans="1:8" ht="15" customHeight="1">
      <c r="A22" s="99"/>
      <c r="B22" s="104"/>
      <c r="C22" s="15"/>
      <c r="D22" s="11"/>
      <c r="E22" s="11"/>
      <c r="F22" s="16" t="str">
        <f t="shared" si="2"/>
        <v/>
      </c>
      <c r="G22" s="16" t="str">
        <f t="shared" si="3"/>
        <v/>
      </c>
      <c r="H22" s="11"/>
    </row>
    <row r="23" spans="1:8" ht="15" customHeight="1">
      <c r="A23" s="99"/>
      <c r="B23" s="104"/>
      <c r="C23" s="15"/>
      <c r="D23" s="11"/>
      <c r="E23" s="11"/>
      <c r="F23" s="16" t="str">
        <f t="shared" si="2"/>
        <v/>
      </c>
      <c r="G23" s="16" t="str">
        <f t="shared" si="3"/>
        <v/>
      </c>
      <c r="H23" s="11"/>
    </row>
    <row r="24" spans="1:8" ht="15" customHeight="1">
      <c r="A24" s="99"/>
      <c r="B24" s="104"/>
      <c r="C24" s="15"/>
      <c r="D24" s="11"/>
      <c r="E24" s="11"/>
      <c r="F24" s="16" t="str">
        <f t="shared" si="2"/>
        <v/>
      </c>
      <c r="G24" s="16" t="str">
        <f t="shared" si="3"/>
        <v/>
      </c>
      <c r="H24" s="11"/>
    </row>
    <row r="25" spans="1:8" ht="15" customHeight="1">
      <c r="A25" s="99"/>
      <c r="B25" s="104"/>
      <c r="C25" s="15"/>
      <c r="D25" s="12"/>
      <c r="E25" s="11"/>
      <c r="F25" s="16" t="str">
        <f t="shared" si="2"/>
        <v/>
      </c>
      <c r="G25" s="16" t="str">
        <f t="shared" si="3"/>
        <v/>
      </c>
      <c r="H25" s="11"/>
    </row>
    <row r="26" spans="1:8" ht="15" customHeight="1">
      <c r="A26" s="99"/>
      <c r="B26" s="104"/>
      <c r="C26" s="15"/>
      <c r="D26" s="12"/>
      <c r="E26" s="11"/>
      <c r="F26" s="16" t="str">
        <f t="shared" si="2"/>
        <v/>
      </c>
      <c r="G26" s="16" t="str">
        <f t="shared" si="3"/>
        <v/>
      </c>
      <c r="H26" s="11"/>
    </row>
    <row r="27" spans="1:8" ht="15" customHeight="1">
      <c r="A27" s="99"/>
      <c r="B27" s="104"/>
      <c r="C27" s="15"/>
      <c r="D27" s="12"/>
      <c r="E27" s="11"/>
      <c r="F27" s="16" t="str">
        <f t="shared" si="2"/>
        <v/>
      </c>
      <c r="G27" s="16" t="str">
        <f t="shared" si="3"/>
        <v/>
      </c>
      <c r="H27" s="11"/>
    </row>
    <row r="28" spans="1:8" ht="15" customHeight="1" thickBot="1">
      <c r="A28" s="99"/>
      <c r="B28" s="105"/>
      <c r="C28" s="80" t="s">
        <v>12</v>
      </c>
      <c r="D28" s="81"/>
      <c r="E28" s="13" t="s">
        <v>13</v>
      </c>
      <c r="F28" s="14">
        <f>SUMIF(G18:G27,"必",F18:F27)</f>
        <v>0</v>
      </c>
      <c r="G28" s="13" t="s">
        <v>14</v>
      </c>
      <c r="H28" s="14">
        <f>SUMIF(G18:G27,"選",F18:F27)</f>
        <v>0</v>
      </c>
    </row>
    <row r="29" spans="1:8" ht="15" customHeight="1">
      <c r="A29" s="99"/>
      <c r="B29" s="77" t="s">
        <v>261</v>
      </c>
      <c r="C29" s="70"/>
      <c r="D29" s="17"/>
      <c r="E29" s="17"/>
      <c r="F29" s="16" t="str">
        <f>IF(C29="","",VLOOKUP(C29,$C$180:$E$190,3,0))</f>
        <v/>
      </c>
      <c r="G29" s="16" t="str">
        <f>IF(C29="","",VLOOKUP(C29,$C$180:$E$190,2,0))</f>
        <v/>
      </c>
      <c r="H29" s="17"/>
    </row>
    <row r="30" spans="1:8" ht="15" customHeight="1">
      <c r="A30" s="99"/>
      <c r="B30" s="78"/>
      <c r="C30" s="10"/>
      <c r="D30" s="11"/>
      <c r="E30" s="11"/>
      <c r="F30" s="11" t="str">
        <f t="shared" ref="F30:F35" si="4">IF(C30="","",VLOOKUP(C30,$C$180:$E$190,3,0))</f>
        <v/>
      </c>
      <c r="G30" s="11" t="str">
        <f t="shared" ref="G30:G34" si="5">IF(C30="","",VLOOKUP(C30,$C$180:$E$190,2,0))</f>
        <v/>
      </c>
      <c r="H30" s="11"/>
    </row>
    <row r="31" spans="1:8" ht="15" customHeight="1">
      <c r="A31" s="99"/>
      <c r="B31" s="78"/>
      <c r="C31" s="10"/>
      <c r="D31" s="11"/>
      <c r="E31" s="11"/>
      <c r="F31" s="11" t="str">
        <f t="shared" si="4"/>
        <v/>
      </c>
      <c r="G31" s="11" t="str">
        <f t="shared" si="5"/>
        <v/>
      </c>
      <c r="H31" s="11"/>
    </row>
    <row r="32" spans="1:8" ht="15" customHeight="1">
      <c r="A32" s="99"/>
      <c r="B32" s="78"/>
      <c r="C32" s="10"/>
      <c r="D32" s="11"/>
      <c r="E32" s="11"/>
      <c r="F32" s="11" t="str">
        <f t="shared" si="4"/>
        <v/>
      </c>
      <c r="G32" s="11" t="str">
        <f t="shared" si="5"/>
        <v/>
      </c>
      <c r="H32" s="11"/>
    </row>
    <row r="33" spans="1:8" ht="15" customHeight="1">
      <c r="A33" s="99"/>
      <c r="B33" s="78"/>
      <c r="C33" s="10"/>
      <c r="D33" s="11"/>
      <c r="E33" s="11"/>
      <c r="F33" s="11" t="str">
        <f t="shared" si="4"/>
        <v/>
      </c>
      <c r="G33" s="11" t="str">
        <f t="shared" si="5"/>
        <v/>
      </c>
      <c r="H33" s="11"/>
    </row>
    <row r="34" spans="1:8" ht="15" customHeight="1">
      <c r="A34" s="99"/>
      <c r="B34" s="78"/>
      <c r="C34" s="10"/>
      <c r="D34" s="11"/>
      <c r="E34" s="11"/>
      <c r="F34" s="11" t="str">
        <f t="shared" si="4"/>
        <v/>
      </c>
      <c r="G34" s="11" t="str">
        <f t="shared" si="5"/>
        <v/>
      </c>
      <c r="H34" s="11"/>
    </row>
    <row r="35" spans="1:8" ht="15" customHeight="1">
      <c r="A35" s="99"/>
      <c r="B35" s="78"/>
      <c r="C35" s="10"/>
      <c r="D35" s="11"/>
      <c r="E35" s="11"/>
      <c r="F35" s="11" t="str">
        <f t="shared" si="4"/>
        <v/>
      </c>
      <c r="G35" s="11" t="str">
        <f>IF(C35="","",VLOOKUP(C35,$C$180:$E$190,2,0))</f>
        <v/>
      </c>
      <c r="H35" s="11"/>
    </row>
    <row r="36" spans="1:8" ht="15" customHeight="1" thickBot="1">
      <c r="A36" s="99"/>
      <c r="B36" s="79"/>
      <c r="C36" s="80" t="s">
        <v>12</v>
      </c>
      <c r="D36" s="81"/>
      <c r="E36" s="13" t="s">
        <v>13</v>
      </c>
      <c r="F36" s="14">
        <f>SUMIF(G29:G35,"必",F29:F35)</f>
        <v>0</v>
      </c>
      <c r="G36" s="13" t="s">
        <v>14</v>
      </c>
      <c r="H36" s="14">
        <f>SUMIF(G29:G35,"選",F29:F35)</f>
        <v>0</v>
      </c>
    </row>
    <row r="37" spans="1:8" ht="15" customHeight="1">
      <c r="A37" s="99"/>
      <c r="B37" s="82" t="s">
        <v>263</v>
      </c>
      <c r="C37" s="15"/>
      <c r="D37" s="16"/>
      <c r="E37" s="16"/>
      <c r="F37" s="16" t="str">
        <f>IF(C37="","",VLOOKUP(C37,$C$193:$F$213,3,0))</f>
        <v/>
      </c>
      <c r="G37" s="16" t="str">
        <f>IF(C37="","",VLOOKUP(C37,$C$193:$F$213,2,0))</f>
        <v/>
      </c>
      <c r="H37" s="16"/>
    </row>
    <row r="38" spans="1:8" ht="15" customHeight="1">
      <c r="A38" s="99"/>
      <c r="B38" s="83"/>
      <c r="C38" s="15"/>
      <c r="D38" s="11"/>
      <c r="E38" s="11"/>
      <c r="F38" s="16" t="str">
        <f t="shared" ref="F38:F44" si="6">IF(C38="","",VLOOKUP(C38,$C$193:$F$213,3,0))</f>
        <v/>
      </c>
      <c r="G38" s="16" t="str">
        <f t="shared" ref="G38:G44" si="7">IF(C38="","",VLOOKUP(C38,$C$193:$F$213,2,0))</f>
        <v/>
      </c>
      <c r="H38" s="11"/>
    </row>
    <row r="39" spans="1:8" ht="15" customHeight="1">
      <c r="A39" s="99"/>
      <c r="B39" s="83"/>
      <c r="C39" s="15"/>
      <c r="D39" s="11"/>
      <c r="E39" s="11"/>
      <c r="F39" s="16" t="str">
        <f t="shared" si="6"/>
        <v/>
      </c>
      <c r="G39" s="16" t="str">
        <f t="shared" si="7"/>
        <v/>
      </c>
      <c r="H39" s="11"/>
    </row>
    <row r="40" spans="1:8" ht="15" customHeight="1">
      <c r="A40" s="99"/>
      <c r="B40" s="83"/>
      <c r="C40" s="15"/>
      <c r="D40" s="11"/>
      <c r="E40" s="11"/>
      <c r="F40" s="16" t="str">
        <f t="shared" si="6"/>
        <v/>
      </c>
      <c r="G40" s="16" t="str">
        <f t="shared" si="7"/>
        <v/>
      </c>
      <c r="H40" s="11"/>
    </row>
    <row r="41" spans="1:8" ht="15" customHeight="1">
      <c r="A41" s="99"/>
      <c r="B41" s="83"/>
      <c r="C41" s="15"/>
      <c r="D41" s="11"/>
      <c r="E41" s="11"/>
      <c r="F41" s="16" t="str">
        <f t="shared" si="6"/>
        <v/>
      </c>
      <c r="G41" s="16" t="str">
        <f t="shared" si="7"/>
        <v/>
      </c>
      <c r="H41" s="11"/>
    </row>
    <row r="42" spans="1:8" ht="15" customHeight="1">
      <c r="A42" s="99"/>
      <c r="B42" s="83"/>
      <c r="C42" s="15"/>
      <c r="D42" s="11"/>
      <c r="E42" s="11"/>
      <c r="F42" s="16" t="str">
        <f t="shared" si="6"/>
        <v/>
      </c>
      <c r="G42" s="16" t="str">
        <f t="shared" si="7"/>
        <v/>
      </c>
      <c r="H42" s="11"/>
    </row>
    <row r="43" spans="1:8" ht="15" customHeight="1">
      <c r="A43" s="99"/>
      <c r="B43" s="83"/>
      <c r="C43" s="15"/>
      <c r="D43" s="11"/>
      <c r="E43" s="11"/>
      <c r="F43" s="16" t="str">
        <f t="shared" si="6"/>
        <v/>
      </c>
      <c r="G43" s="16" t="str">
        <f t="shared" si="7"/>
        <v/>
      </c>
      <c r="H43" s="11"/>
    </row>
    <row r="44" spans="1:8" ht="15" customHeight="1">
      <c r="A44" s="99"/>
      <c r="B44" s="83"/>
      <c r="C44" s="15"/>
      <c r="D44" s="11"/>
      <c r="E44" s="11"/>
      <c r="F44" s="16" t="str">
        <f t="shared" si="6"/>
        <v/>
      </c>
      <c r="G44" s="16" t="str">
        <f t="shared" si="7"/>
        <v/>
      </c>
      <c r="H44" s="11"/>
    </row>
    <row r="45" spans="1:8" ht="15" customHeight="1" thickBot="1">
      <c r="A45" s="99"/>
      <c r="B45" s="84"/>
      <c r="C45" s="80" t="s">
        <v>12</v>
      </c>
      <c r="D45" s="81"/>
      <c r="E45" s="13" t="s">
        <v>13</v>
      </c>
      <c r="F45" s="14">
        <f>SUMIF(G37:G44,"必",F37:F44)</f>
        <v>0</v>
      </c>
      <c r="G45" s="13" t="s">
        <v>14</v>
      </c>
      <c r="H45" s="14">
        <f>SUMIF(G37:G44,"選",F37:F44)</f>
        <v>0</v>
      </c>
    </row>
    <row r="46" spans="1:8" ht="15" customHeight="1">
      <c r="A46" s="99"/>
      <c r="B46" s="82" t="s">
        <v>264</v>
      </c>
      <c r="C46" s="15"/>
      <c r="D46" s="16"/>
      <c r="E46" s="16"/>
      <c r="F46" s="16" t="str">
        <f>IF(C46="","",VLOOKUP(C46,$C$216:$E$231,3,0))</f>
        <v/>
      </c>
      <c r="G46" s="16" t="str">
        <f>IF(C46="","",VLOOKUP(C46,$C$216:$E$231,2,0))</f>
        <v/>
      </c>
      <c r="H46" s="16"/>
    </row>
    <row r="47" spans="1:8" ht="15" customHeight="1">
      <c r="A47" s="99"/>
      <c r="B47" s="83"/>
      <c r="C47" s="15"/>
      <c r="D47" s="11"/>
      <c r="E47" s="11"/>
      <c r="F47" s="16" t="str">
        <f t="shared" ref="F47:F52" si="8">IF(C47="","",VLOOKUP(C47,$C$216:$E$231,3,0))</f>
        <v/>
      </c>
      <c r="G47" s="16" t="str">
        <f t="shared" ref="G47:G52" si="9">IF(C47="","",VLOOKUP(C47,$C$216:$E$231,2,0))</f>
        <v/>
      </c>
      <c r="H47" s="11"/>
    </row>
    <row r="48" spans="1:8" ht="15" customHeight="1">
      <c r="A48" s="99"/>
      <c r="B48" s="83"/>
      <c r="C48" s="15"/>
      <c r="D48" s="11"/>
      <c r="E48" s="11"/>
      <c r="F48" s="16" t="str">
        <f t="shared" si="8"/>
        <v/>
      </c>
      <c r="G48" s="16" t="str">
        <f t="shared" si="9"/>
        <v/>
      </c>
      <c r="H48" s="11"/>
    </row>
    <row r="49" spans="1:8" ht="15" customHeight="1">
      <c r="A49" s="99"/>
      <c r="B49" s="83"/>
      <c r="C49" s="15"/>
      <c r="D49" s="11"/>
      <c r="E49" s="11"/>
      <c r="F49" s="16" t="str">
        <f t="shared" si="8"/>
        <v/>
      </c>
      <c r="G49" s="16" t="str">
        <f t="shared" si="9"/>
        <v/>
      </c>
      <c r="H49" s="11"/>
    </row>
    <row r="50" spans="1:8" ht="15" customHeight="1">
      <c r="A50" s="99"/>
      <c r="B50" s="83"/>
      <c r="C50" s="15"/>
      <c r="D50" s="11"/>
      <c r="E50" s="11"/>
      <c r="F50" s="16" t="str">
        <f t="shared" si="8"/>
        <v/>
      </c>
      <c r="G50" s="16" t="str">
        <f t="shared" si="9"/>
        <v/>
      </c>
      <c r="H50" s="11"/>
    </row>
    <row r="51" spans="1:8" ht="15" customHeight="1">
      <c r="A51" s="99"/>
      <c r="B51" s="83"/>
      <c r="C51" s="15"/>
      <c r="D51" s="11"/>
      <c r="E51" s="11"/>
      <c r="F51" s="16" t="str">
        <f t="shared" si="8"/>
        <v/>
      </c>
      <c r="G51" s="16" t="str">
        <f t="shared" si="9"/>
        <v/>
      </c>
      <c r="H51" s="11"/>
    </row>
    <row r="52" spans="1:8" ht="15" customHeight="1">
      <c r="A52" s="99"/>
      <c r="B52" s="83"/>
      <c r="C52" s="15"/>
      <c r="D52" s="11"/>
      <c r="E52" s="11"/>
      <c r="F52" s="16" t="str">
        <f t="shared" si="8"/>
        <v/>
      </c>
      <c r="G52" s="16" t="str">
        <f t="shared" si="9"/>
        <v/>
      </c>
      <c r="H52" s="11"/>
    </row>
    <row r="53" spans="1:8" ht="15" customHeight="1" thickBot="1">
      <c r="A53" s="99"/>
      <c r="B53" s="84"/>
      <c r="C53" s="80" t="s">
        <v>12</v>
      </c>
      <c r="D53" s="81"/>
      <c r="E53" s="13" t="s">
        <v>13</v>
      </c>
      <c r="F53" s="14">
        <f>SUMIF(G46:G52,"必",F46:F52)</f>
        <v>0</v>
      </c>
      <c r="G53" s="13" t="s">
        <v>14</v>
      </c>
      <c r="H53" s="14">
        <f>SUMIF(G46:G52,"選",F46:F52)</f>
        <v>0</v>
      </c>
    </row>
    <row r="54" spans="1:8" ht="15" customHeight="1">
      <c r="A54" s="99"/>
      <c r="B54" s="85" t="s">
        <v>15</v>
      </c>
      <c r="C54" s="15"/>
      <c r="D54" s="16"/>
      <c r="E54" s="16"/>
      <c r="F54" s="16"/>
      <c r="G54" s="16"/>
      <c r="H54" s="16"/>
    </row>
    <row r="55" spans="1:8" ht="15" customHeight="1">
      <c r="A55" s="99"/>
      <c r="B55" s="86"/>
      <c r="C55" s="10"/>
      <c r="D55" s="11"/>
      <c r="E55" s="16"/>
      <c r="F55" s="11"/>
      <c r="G55" s="11"/>
      <c r="H55" s="11"/>
    </row>
    <row r="56" spans="1:8" ht="15" customHeight="1">
      <c r="A56" s="99"/>
      <c r="B56" s="86"/>
      <c r="C56" s="10"/>
      <c r="D56" s="11"/>
      <c r="E56" s="16"/>
      <c r="F56" s="11"/>
      <c r="G56" s="11"/>
      <c r="H56" s="11"/>
    </row>
    <row r="57" spans="1:8" ht="15" customHeight="1">
      <c r="A57" s="99"/>
      <c r="B57" s="86"/>
      <c r="C57" s="10"/>
      <c r="D57" s="11"/>
      <c r="E57" s="16"/>
      <c r="F57" s="11"/>
      <c r="G57" s="11"/>
      <c r="H57" s="11"/>
    </row>
    <row r="58" spans="1:8" ht="15" customHeight="1">
      <c r="A58" s="99"/>
      <c r="B58" s="86"/>
      <c r="C58" s="10"/>
      <c r="D58" s="11"/>
      <c r="E58" s="16"/>
      <c r="F58" s="11"/>
      <c r="G58" s="11"/>
      <c r="H58" s="11"/>
    </row>
    <row r="59" spans="1:8" ht="15" customHeight="1">
      <c r="A59" s="99"/>
      <c r="B59" s="86"/>
      <c r="C59" s="10"/>
      <c r="D59" s="11"/>
      <c r="E59" s="16"/>
      <c r="F59" s="11"/>
      <c r="G59" s="11"/>
      <c r="H59" s="11"/>
    </row>
    <row r="60" spans="1:8" ht="15" customHeight="1" thickBot="1">
      <c r="A60" s="99"/>
      <c r="B60" s="87"/>
      <c r="C60" s="80" t="s">
        <v>12</v>
      </c>
      <c r="D60" s="81"/>
      <c r="E60" s="13" t="s">
        <v>13</v>
      </c>
      <c r="F60" s="14">
        <f>SUMIF(G54:G59,"必",F54:F59)</f>
        <v>0</v>
      </c>
      <c r="G60" s="13" t="s">
        <v>14</v>
      </c>
      <c r="H60" s="14">
        <f>SUMIF(G54:G59,"選",F54:F59)</f>
        <v>0</v>
      </c>
    </row>
    <row r="61" spans="1:8" ht="23.25" customHeight="1">
      <c r="A61" s="100"/>
      <c r="B61" s="18" t="s">
        <v>16</v>
      </c>
      <c r="C61" s="19">
        <f>E61+G61</f>
        <v>0</v>
      </c>
      <c r="D61" s="20" t="s">
        <v>17</v>
      </c>
      <c r="E61" s="21">
        <f>F17+F28+F36+F45+F53+F60</f>
        <v>0</v>
      </c>
      <c r="F61" s="22" t="s">
        <v>18</v>
      </c>
      <c r="G61" s="21">
        <f>H17+H28+H36+H45+H53+H60</f>
        <v>0</v>
      </c>
      <c r="H61" s="23"/>
    </row>
    <row r="62" spans="1:8" ht="38.25" customHeight="1">
      <c r="A62" s="24"/>
      <c r="B62" s="25" t="s">
        <v>19</v>
      </c>
      <c r="C62" s="26"/>
      <c r="D62" s="27" t="s">
        <v>20</v>
      </c>
      <c r="E62" s="88"/>
      <c r="F62" s="88"/>
      <c r="G62" s="88"/>
      <c r="H62" s="88"/>
    </row>
    <row r="63" spans="1:8" ht="15" customHeight="1">
      <c r="A63" s="24"/>
      <c r="B63" s="25" t="s">
        <v>277</v>
      </c>
      <c r="C63" s="25" t="s">
        <v>22</v>
      </c>
      <c r="D63" s="27"/>
      <c r="E63" s="27"/>
      <c r="F63" s="27" t="s">
        <v>23</v>
      </c>
      <c r="G63" s="27"/>
      <c r="H63" s="27"/>
    </row>
    <row r="64" spans="1:8" ht="15" customHeight="1">
      <c r="A64" s="24"/>
      <c r="B64" s="25"/>
      <c r="C64" s="25"/>
      <c r="D64" s="27"/>
      <c r="E64" s="27"/>
      <c r="F64" s="27"/>
      <c r="G64" s="27"/>
      <c r="H64" s="27"/>
    </row>
    <row r="65" spans="1:8" ht="15" customHeight="1">
      <c r="A65" s="24"/>
      <c r="B65" s="25"/>
      <c r="C65" s="25"/>
      <c r="D65" s="27"/>
      <c r="E65" s="27"/>
      <c r="F65" s="27"/>
      <c r="G65" s="27"/>
      <c r="H65" s="27"/>
    </row>
    <row r="66" spans="1:8">
      <c r="A66" s="24"/>
      <c r="B66" s="89" t="s">
        <v>276</v>
      </c>
      <c r="C66" s="89"/>
      <c r="D66" s="89"/>
      <c r="E66" s="89"/>
      <c r="F66" s="89"/>
      <c r="G66" s="89"/>
      <c r="H66" s="27"/>
    </row>
    <row r="67" spans="1:8" ht="15" customHeight="1">
      <c r="A67" s="24"/>
      <c r="B67" s="28"/>
      <c r="C67" s="26"/>
      <c r="D67" s="27"/>
      <c r="E67" s="27"/>
      <c r="F67" s="27"/>
      <c r="G67" s="27"/>
      <c r="H67" s="27"/>
    </row>
    <row r="68" spans="1:8" ht="15" customHeight="1">
      <c r="A68" s="90" t="s">
        <v>24</v>
      </c>
      <c r="B68" s="8" t="s">
        <v>5</v>
      </c>
      <c r="C68" s="8" t="s">
        <v>6</v>
      </c>
      <c r="D68" s="8" t="s">
        <v>7</v>
      </c>
      <c r="E68" s="8" t="s">
        <v>8</v>
      </c>
      <c r="F68" s="8" t="s">
        <v>9</v>
      </c>
      <c r="G68" s="8" t="s">
        <v>10</v>
      </c>
      <c r="H68" s="8" t="s">
        <v>11</v>
      </c>
    </row>
    <row r="69" spans="1:8" ht="15" customHeight="1">
      <c r="A69" s="90"/>
      <c r="B69" s="91" t="s">
        <v>25</v>
      </c>
      <c r="C69" s="29" t="s">
        <v>26</v>
      </c>
      <c r="D69" s="30"/>
      <c r="E69" s="30"/>
      <c r="F69" s="31"/>
      <c r="G69" s="30"/>
      <c r="H69" s="30"/>
    </row>
    <row r="70" spans="1:8" ht="15" customHeight="1">
      <c r="A70" s="90"/>
      <c r="B70" s="92"/>
      <c r="C70" s="29" t="s">
        <v>27</v>
      </c>
      <c r="D70" s="30"/>
      <c r="E70" s="30"/>
      <c r="F70" s="31"/>
      <c r="G70" s="30"/>
      <c r="H70" s="30"/>
    </row>
    <row r="71" spans="1:8" ht="15" customHeight="1">
      <c r="A71" s="90"/>
      <c r="B71" s="92"/>
      <c r="C71" s="29" t="s">
        <v>28</v>
      </c>
      <c r="D71" s="30"/>
      <c r="E71" s="30"/>
      <c r="F71" s="31"/>
      <c r="G71" s="30"/>
      <c r="H71" s="30"/>
    </row>
    <row r="72" spans="1:8" ht="15" customHeight="1">
      <c r="A72" s="90"/>
      <c r="B72" s="92"/>
      <c r="C72" s="29" t="s">
        <v>29</v>
      </c>
      <c r="D72" s="30"/>
      <c r="E72" s="30"/>
      <c r="F72" s="31"/>
      <c r="G72" s="30"/>
      <c r="H72" s="30"/>
    </row>
    <row r="73" spans="1:8" ht="15" customHeight="1">
      <c r="A73" s="90"/>
      <c r="B73" s="92"/>
      <c r="C73" s="29" t="s">
        <v>30</v>
      </c>
      <c r="D73" s="30"/>
      <c r="E73" s="30"/>
      <c r="F73" s="31"/>
      <c r="G73" s="30"/>
      <c r="H73" s="30"/>
    </row>
    <row r="74" spans="1:8" ht="15" customHeight="1">
      <c r="A74" s="90"/>
      <c r="B74" s="92"/>
      <c r="C74" s="29" t="s">
        <v>31</v>
      </c>
      <c r="D74" s="30"/>
      <c r="E74" s="30"/>
      <c r="F74" s="31"/>
      <c r="G74" s="30"/>
      <c r="H74" s="30"/>
    </row>
    <row r="75" spans="1:8" ht="15" customHeight="1">
      <c r="A75" s="90"/>
      <c r="B75" s="92"/>
      <c r="C75" s="94" t="s">
        <v>32</v>
      </c>
      <c r="D75" s="95"/>
      <c r="E75" s="95"/>
      <c r="F75" s="95"/>
      <c r="G75" s="95"/>
      <c r="H75" s="96"/>
    </row>
    <row r="76" spans="1:8" ht="15" customHeight="1">
      <c r="A76" s="90"/>
      <c r="B76" s="92"/>
      <c r="C76" s="10"/>
      <c r="D76" s="30"/>
      <c r="E76" s="30"/>
      <c r="F76" s="31"/>
      <c r="G76" s="31"/>
      <c r="H76" s="30"/>
    </row>
    <row r="77" spans="1:8" ht="15" customHeight="1" thickBot="1">
      <c r="A77" s="90"/>
      <c r="B77" s="93"/>
      <c r="C77" s="32"/>
      <c r="D77" s="33"/>
      <c r="E77" s="33"/>
      <c r="F77" s="34"/>
      <c r="G77" s="34"/>
      <c r="H77" s="35"/>
    </row>
    <row r="78" spans="1:8" ht="15" customHeight="1">
      <c r="A78" s="90"/>
      <c r="B78" s="97" t="s">
        <v>33</v>
      </c>
      <c r="C78" s="36" t="s">
        <v>34</v>
      </c>
      <c r="D78" s="37"/>
      <c r="E78" s="37"/>
      <c r="F78" s="38"/>
      <c r="G78" s="37"/>
      <c r="H78" s="37"/>
    </row>
    <row r="79" spans="1:8" ht="15" customHeight="1">
      <c r="A79" s="90"/>
      <c r="B79" s="92"/>
      <c r="C79" s="29" t="s">
        <v>35</v>
      </c>
      <c r="D79" s="30"/>
      <c r="E79" s="30"/>
      <c r="F79" s="31"/>
      <c r="G79" s="30"/>
      <c r="H79" s="30"/>
    </row>
    <row r="80" spans="1:8" ht="15" customHeight="1">
      <c r="A80" s="90"/>
      <c r="B80" s="92"/>
      <c r="C80" s="29" t="s">
        <v>36</v>
      </c>
      <c r="D80" s="30"/>
      <c r="E80" s="30"/>
      <c r="F80" s="31"/>
      <c r="G80" s="30"/>
      <c r="H80" s="30"/>
    </row>
    <row r="81" spans="1:8" ht="15" customHeight="1">
      <c r="A81" s="90"/>
      <c r="B81" s="92"/>
      <c r="C81" s="29" t="s">
        <v>37</v>
      </c>
      <c r="D81" s="30"/>
      <c r="E81" s="30"/>
      <c r="F81" s="31"/>
      <c r="G81" s="30"/>
      <c r="H81" s="30"/>
    </row>
    <row r="82" spans="1:8" ht="15" customHeight="1">
      <c r="A82" s="90"/>
      <c r="B82" s="92"/>
      <c r="C82" s="94" t="s">
        <v>38</v>
      </c>
      <c r="D82" s="95"/>
      <c r="E82" s="95"/>
      <c r="F82" s="95"/>
      <c r="G82" s="95"/>
      <c r="H82" s="96"/>
    </row>
    <row r="83" spans="1:8" ht="15" customHeight="1">
      <c r="A83" s="90"/>
      <c r="B83" s="92"/>
      <c r="C83" s="39"/>
      <c r="D83" s="40"/>
      <c r="E83" s="40"/>
      <c r="F83" s="40"/>
      <c r="G83" s="40" t="str">
        <f>IF(C83="","",VLOOKUP(C83,$C$242:$E$246,2,0))</f>
        <v/>
      </c>
      <c r="H83" s="40"/>
    </row>
    <row r="84" spans="1:8" ht="15" customHeight="1">
      <c r="A84" s="106" t="s">
        <v>39</v>
      </c>
      <c r="B84" s="8" t="s">
        <v>5</v>
      </c>
      <c r="C84" s="8" t="s">
        <v>6</v>
      </c>
      <c r="D84" s="8" t="s">
        <v>7</v>
      </c>
      <c r="E84" s="8" t="s">
        <v>8</v>
      </c>
      <c r="F84" s="8" t="s">
        <v>9</v>
      </c>
      <c r="G84" s="8" t="s">
        <v>10</v>
      </c>
      <c r="H84" s="8" t="s">
        <v>11</v>
      </c>
    </row>
    <row r="85" spans="1:8" ht="15" customHeight="1">
      <c r="A85" s="106"/>
      <c r="B85" s="108" t="s">
        <v>40</v>
      </c>
      <c r="C85" s="41"/>
      <c r="D85" s="11"/>
      <c r="E85" s="11"/>
      <c r="F85" s="42"/>
      <c r="G85" s="42"/>
      <c r="H85" s="42"/>
    </row>
    <row r="86" spans="1:8" ht="15" customHeight="1">
      <c r="A86" s="106"/>
      <c r="B86" s="108"/>
      <c r="C86" s="41"/>
      <c r="D86" s="11"/>
      <c r="E86" s="11"/>
      <c r="F86" s="42"/>
      <c r="G86" s="42"/>
      <c r="H86" s="42"/>
    </row>
    <row r="87" spans="1:8" ht="15" customHeight="1">
      <c r="A87" s="106"/>
      <c r="B87" s="108" t="s">
        <v>41</v>
      </c>
      <c r="C87" s="41"/>
      <c r="D87" s="11"/>
      <c r="E87" s="11"/>
      <c r="F87" s="42"/>
      <c r="G87" s="42"/>
      <c r="H87" s="42"/>
    </row>
    <row r="88" spans="1:8" ht="15" customHeight="1">
      <c r="A88" s="106"/>
      <c r="B88" s="108"/>
      <c r="C88" s="41"/>
      <c r="D88" s="11"/>
      <c r="E88" s="11"/>
      <c r="F88" s="42"/>
      <c r="G88" s="42"/>
      <c r="H88" s="42"/>
    </row>
    <row r="89" spans="1:8" ht="15" customHeight="1">
      <c r="A89" s="106"/>
      <c r="B89" s="108" t="s">
        <v>42</v>
      </c>
      <c r="C89" s="41"/>
      <c r="D89" s="11"/>
      <c r="E89" s="11"/>
      <c r="F89" s="42"/>
      <c r="G89" s="42"/>
      <c r="H89" s="42"/>
    </row>
    <row r="90" spans="1:8" ht="15" customHeight="1">
      <c r="A90" s="106"/>
      <c r="B90" s="108"/>
      <c r="C90" s="41"/>
      <c r="D90" s="11"/>
      <c r="E90" s="11"/>
      <c r="F90" s="42"/>
      <c r="G90" s="42"/>
      <c r="H90" s="42"/>
    </row>
    <row r="91" spans="1:8" ht="15" customHeight="1">
      <c r="A91" s="106"/>
      <c r="B91" s="108" t="s">
        <v>43</v>
      </c>
      <c r="C91" s="41"/>
      <c r="D91" s="11"/>
      <c r="E91" s="11"/>
      <c r="F91" s="42"/>
      <c r="G91" s="42"/>
      <c r="H91" s="42"/>
    </row>
    <row r="92" spans="1:8" ht="15" customHeight="1">
      <c r="A92" s="106"/>
      <c r="B92" s="108"/>
      <c r="C92" s="41"/>
      <c r="D92" s="11"/>
      <c r="E92" s="11"/>
      <c r="F92" s="42"/>
      <c r="G92" s="42"/>
      <c r="H92" s="42"/>
    </row>
    <row r="93" spans="1:8" ht="15" customHeight="1">
      <c r="A93" s="106"/>
      <c r="B93" s="108" t="s">
        <v>44</v>
      </c>
      <c r="C93" s="41"/>
      <c r="D93" s="11"/>
      <c r="E93" s="11"/>
      <c r="F93" s="42"/>
      <c r="G93" s="42"/>
      <c r="H93" s="42"/>
    </row>
    <row r="94" spans="1:8" ht="15" customHeight="1">
      <c r="A94" s="106"/>
      <c r="B94" s="108"/>
      <c r="C94" s="41"/>
      <c r="D94" s="11"/>
      <c r="E94" s="11"/>
      <c r="F94" s="42"/>
      <c r="G94" s="42"/>
      <c r="H94" s="42"/>
    </row>
    <row r="95" spans="1:8" ht="15" customHeight="1">
      <c r="A95" s="106"/>
      <c r="B95" s="108" t="s">
        <v>45</v>
      </c>
      <c r="C95" s="41"/>
      <c r="D95" s="11"/>
      <c r="E95" s="11"/>
      <c r="F95" s="42"/>
      <c r="G95" s="42"/>
      <c r="H95" s="42"/>
    </row>
    <row r="96" spans="1:8" ht="15" customHeight="1" thickBot="1">
      <c r="A96" s="107"/>
      <c r="B96" s="109"/>
      <c r="C96" s="43"/>
      <c r="D96" s="44"/>
      <c r="E96" s="44"/>
      <c r="F96" s="45"/>
      <c r="G96" s="45"/>
      <c r="H96" s="45"/>
    </row>
    <row r="97" spans="1:8" ht="15" customHeight="1">
      <c r="A97" s="110" t="s">
        <v>46</v>
      </c>
      <c r="B97" s="111" t="s">
        <v>40</v>
      </c>
      <c r="C97" s="46"/>
      <c r="D97" s="16"/>
      <c r="E97" s="16"/>
      <c r="F97" s="47"/>
      <c r="G97" s="47"/>
      <c r="H97" s="47"/>
    </row>
    <row r="98" spans="1:8" ht="15" customHeight="1">
      <c r="A98" s="90"/>
      <c r="B98" s="108"/>
      <c r="C98" s="41"/>
      <c r="D98" s="11"/>
      <c r="E98" s="11"/>
      <c r="F98" s="42"/>
      <c r="G98" s="42"/>
      <c r="H98" s="42"/>
    </row>
    <row r="99" spans="1:8" ht="15" customHeight="1">
      <c r="A99" s="90"/>
      <c r="B99" s="108" t="s">
        <v>41</v>
      </c>
      <c r="C99" s="41"/>
      <c r="D99" s="11"/>
      <c r="E99" s="11"/>
      <c r="F99" s="42"/>
      <c r="G99" s="42"/>
      <c r="H99" s="42"/>
    </row>
    <row r="100" spans="1:8" ht="15" customHeight="1">
      <c r="A100" s="90"/>
      <c r="B100" s="108"/>
      <c r="C100" s="41"/>
      <c r="D100" s="11"/>
      <c r="E100" s="11"/>
      <c r="F100" s="42"/>
      <c r="G100" s="42"/>
      <c r="H100" s="42"/>
    </row>
    <row r="101" spans="1:8" ht="15" customHeight="1">
      <c r="A101" s="90"/>
      <c r="B101" s="108" t="s">
        <v>42</v>
      </c>
      <c r="C101" s="41"/>
      <c r="D101" s="11"/>
      <c r="E101" s="11"/>
      <c r="F101" s="42"/>
      <c r="G101" s="42"/>
      <c r="H101" s="42"/>
    </row>
    <row r="102" spans="1:8" ht="15" customHeight="1">
      <c r="A102" s="90"/>
      <c r="B102" s="108"/>
      <c r="C102" s="41"/>
      <c r="D102" s="11"/>
      <c r="E102" s="11"/>
      <c r="F102" s="42"/>
      <c r="G102" s="42"/>
      <c r="H102" s="42"/>
    </row>
    <row r="103" spans="1:8" ht="15" customHeight="1">
      <c r="A103" s="90"/>
      <c r="B103" s="108" t="s">
        <v>43</v>
      </c>
      <c r="C103" s="41"/>
      <c r="D103" s="11"/>
      <c r="E103" s="11"/>
      <c r="F103" s="42"/>
      <c r="G103" s="42"/>
      <c r="H103" s="42"/>
    </row>
    <row r="104" spans="1:8" ht="15" customHeight="1">
      <c r="A104" s="90"/>
      <c r="B104" s="108"/>
      <c r="C104" s="41"/>
      <c r="D104" s="11"/>
      <c r="E104" s="11"/>
      <c r="F104" s="42"/>
      <c r="G104" s="42"/>
      <c r="H104" s="42"/>
    </row>
    <row r="105" spans="1:8" ht="15" customHeight="1">
      <c r="A105" s="90"/>
      <c r="B105" s="108" t="s">
        <v>44</v>
      </c>
      <c r="C105" s="41"/>
      <c r="D105" s="11"/>
      <c r="E105" s="11"/>
      <c r="F105" s="42"/>
      <c r="G105" s="42"/>
      <c r="H105" s="42"/>
    </row>
    <row r="106" spans="1:8" ht="15" customHeight="1">
      <c r="A106" s="90"/>
      <c r="B106" s="108"/>
      <c r="C106" s="41"/>
      <c r="D106" s="11"/>
      <c r="E106" s="11"/>
      <c r="F106" s="42"/>
      <c r="G106" s="42"/>
      <c r="H106" s="42"/>
    </row>
    <row r="107" spans="1:8">
      <c r="A107" s="90"/>
      <c r="B107" s="108" t="s">
        <v>45</v>
      </c>
      <c r="C107" s="48"/>
      <c r="D107" s="11"/>
      <c r="E107" s="11"/>
      <c r="F107" s="10"/>
      <c r="G107" s="10"/>
      <c r="H107" s="10"/>
    </row>
    <row r="108" spans="1:8">
      <c r="A108" s="90"/>
      <c r="B108" s="108"/>
      <c r="C108" s="48"/>
      <c r="D108" s="11"/>
      <c r="E108" s="11"/>
      <c r="F108" s="10"/>
      <c r="G108" s="10"/>
      <c r="H108" s="10"/>
    </row>
    <row r="109" spans="1:8">
      <c r="A109" s="49"/>
      <c r="B109" s="50"/>
      <c r="C109" s="51"/>
      <c r="D109" s="52"/>
      <c r="E109" s="52"/>
      <c r="F109" s="53"/>
      <c r="G109" s="53"/>
      <c r="H109" s="53"/>
    </row>
    <row r="110" spans="1:8">
      <c r="A110" s="49"/>
      <c r="B110" s="54" t="s">
        <v>47</v>
      </c>
      <c r="C110" s="26">
        <f>E110+G110</f>
        <v>0</v>
      </c>
      <c r="D110" s="28" t="s">
        <v>48</v>
      </c>
      <c r="E110" s="26">
        <f>F69+F70+F71+F72+F73+F74+F78+F79+F80+F81+F83</f>
        <v>0</v>
      </c>
      <c r="F110" s="28" t="s">
        <v>49</v>
      </c>
      <c r="G110" s="26">
        <f>F108+F107+F106+F105+F103+F104+F102+F101+F100+F99+F98+F97+F96+F95+F94+F93+F92+F91+F90+F89+F88+F87+F86+F85+F77+F76</f>
        <v>0</v>
      </c>
      <c r="H110" s="53"/>
    </row>
    <row r="112" spans="1:8">
      <c r="A112" s="113" t="s">
        <v>50</v>
      </c>
      <c r="B112" s="55" t="s">
        <v>51</v>
      </c>
      <c r="C112" s="56"/>
    </row>
    <row r="113" spans="1:8">
      <c r="A113" s="113"/>
      <c r="B113" s="55" t="s">
        <v>52</v>
      </c>
      <c r="C113" s="56"/>
    </row>
    <row r="114" spans="1:8">
      <c r="A114" s="113"/>
      <c r="B114" s="55" t="s">
        <v>53</v>
      </c>
      <c r="C114" s="56"/>
    </row>
    <row r="115" spans="1:8">
      <c r="A115" s="113"/>
      <c r="B115" s="55" t="s">
        <v>54</v>
      </c>
      <c r="C115" s="56"/>
    </row>
    <row r="117" spans="1:8">
      <c r="A117" s="24"/>
      <c r="B117" s="25"/>
      <c r="C117" s="26"/>
      <c r="D117" s="27" t="s">
        <v>20</v>
      </c>
      <c r="E117" s="114"/>
      <c r="F117" s="114"/>
      <c r="G117" s="114"/>
      <c r="H117" s="114"/>
    </row>
    <row r="118" spans="1:8">
      <c r="A118" s="24"/>
      <c r="B118" s="25" t="s">
        <v>21</v>
      </c>
      <c r="C118" s="25" t="s">
        <v>22</v>
      </c>
      <c r="D118" s="27"/>
      <c r="E118" s="27"/>
      <c r="F118" s="27"/>
      <c r="G118" s="27"/>
      <c r="H118" s="27"/>
    </row>
    <row r="119" spans="1:8">
      <c r="F119" s="27"/>
    </row>
    <row r="120" spans="1:8">
      <c r="D120" s="58" t="s">
        <v>55</v>
      </c>
      <c r="E120" s="27"/>
    </row>
    <row r="124" spans="1:8" ht="19.5">
      <c r="B124" s="115"/>
      <c r="C124" s="115"/>
      <c r="D124" s="115"/>
      <c r="E124" s="115"/>
      <c r="F124" s="115"/>
      <c r="G124" s="115"/>
      <c r="H124" s="115"/>
    </row>
    <row r="132" spans="2:9">
      <c r="B132" s="112" t="s">
        <v>268</v>
      </c>
      <c r="C132" s="112"/>
      <c r="D132" s="112"/>
      <c r="E132" s="112"/>
      <c r="F132" s="112"/>
      <c r="G132" s="59" t="s">
        <v>56</v>
      </c>
      <c r="H132" s="59" t="s">
        <v>57</v>
      </c>
      <c r="I132" s="60" t="s">
        <v>58</v>
      </c>
    </row>
    <row r="133" spans="2:9">
      <c r="B133" s="61" t="s">
        <v>59</v>
      </c>
      <c r="C133" s="61" t="s">
        <v>60</v>
      </c>
      <c r="D133" s="61" t="s">
        <v>61</v>
      </c>
      <c r="E133" s="61" t="s">
        <v>62</v>
      </c>
      <c r="F133" s="61" t="s">
        <v>63</v>
      </c>
      <c r="G133" s="48">
        <v>100</v>
      </c>
      <c r="H133" s="48">
        <v>1</v>
      </c>
      <c r="I133" s="62" t="s">
        <v>64</v>
      </c>
    </row>
    <row r="134" spans="2:9">
      <c r="B134" s="63" t="s">
        <v>65</v>
      </c>
      <c r="C134" s="63" t="s">
        <v>66</v>
      </c>
      <c r="D134" s="63" t="s">
        <v>67</v>
      </c>
      <c r="E134" s="63">
        <v>3</v>
      </c>
      <c r="F134" s="63">
        <v>3</v>
      </c>
      <c r="G134" s="48">
        <v>101</v>
      </c>
      <c r="H134" s="48">
        <v>2</v>
      </c>
      <c r="I134" s="62" t="s">
        <v>68</v>
      </c>
    </row>
    <row r="135" spans="2:9">
      <c r="B135" s="63" t="s">
        <v>69</v>
      </c>
      <c r="C135" s="63" t="s">
        <v>70</v>
      </c>
      <c r="D135" s="63" t="s">
        <v>67</v>
      </c>
      <c r="E135" s="63">
        <v>3</v>
      </c>
      <c r="F135" s="63">
        <v>3</v>
      </c>
      <c r="G135" s="48">
        <v>102</v>
      </c>
      <c r="H135" s="64" t="s">
        <v>71</v>
      </c>
    </row>
    <row r="136" spans="2:9">
      <c r="B136" s="63" t="s">
        <v>72</v>
      </c>
      <c r="C136" s="63" t="s">
        <v>73</v>
      </c>
      <c r="D136" s="63" t="s">
        <v>67</v>
      </c>
      <c r="E136" s="63">
        <v>3</v>
      </c>
      <c r="F136" s="63">
        <v>3</v>
      </c>
      <c r="G136" s="48">
        <v>103</v>
      </c>
      <c r="H136" s="48"/>
    </row>
    <row r="137" spans="2:9">
      <c r="B137" s="63" t="s">
        <v>74</v>
      </c>
      <c r="C137" s="63" t="s">
        <v>75</v>
      </c>
      <c r="D137" s="63" t="s">
        <v>67</v>
      </c>
      <c r="E137" s="63">
        <v>3</v>
      </c>
      <c r="F137" s="63">
        <v>3</v>
      </c>
      <c r="G137" s="48">
        <v>104</v>
      </c>
      <c r="H137" s="48"/>
    </row>
    <row r="138" spans="2:9">
      <c r="B138" s="63" t="s">
        <v>76</v>
      </c>
      <c r="C138" s="63" t="s">
        <v>77</v>
      </c>
      <c r="D138" s="63" t="s">
        <v>67</v>
      </c>
      <c r="E138" s="63">
        <v>3</v>
      </c>
      <c r="F138" s="63">
        <v>3</v>
      </c>
      <c r="G138" s="48">
        <v>105</v>
      </c>
      <c r="H138" s="48"/>
    </row>
    <row r="139" spans="2:9">
      <c r="B139" s="63" t="s">
        <v>78</v>
      </c>
      <c r="C139" s="63" t="s">
        <v>79</v>
      </c>
      <c r="D139" s="63" t="s">
        <v>67</v>
      </c>
      <c r="E139" s="63">
        <v>2</v>
      </c>
      <c r="F139" s="63">
        <v>2</v>
      </c>
      <c r="G139" s="48">
        <v>106</v>
      </c>
      <c r="H139" s="48"/>
    </row>
    <row r="140" spans="2:9">
      <c r="B140" s="63" t="s">
        <v>86</v>
      </c>
      <c r="C140" s="63" t="s">
        <v>87</v>
      </c>
      <c r="D140" s="63" t="s">
        <v>67</v>
      </c>
      <c r="E140" s="63">
        <v>2</v>
      </c>
      <c r="F140" s="63">
        <v>2</v>
      </c>
      <c r="G140" s="48"/>
      <c r="H140" s="48"/>
    </row>
    <row r="141" spans="2:9">
      <c r="B141" s="63" t="s">
        <v>88</v>
      </c>
      <c r="C141" s="63" t="s">
        <v>89</v>
      </c>
      <c r="D141" s="63" t="s">
        <v>67</v>
      </c>
      <c r="E141" s="63">
        <v>2</v>
      </c>
      <c r="F141" s="63">
        <v>2</v>
      </c>
      <c r="G141" s="48"/>
      <c r="H141" s="48"/>
    </row>
    <row r="142" spans="2:9">
      <c r="B142" s="63" t="s">
        <v>90</v>
      </c>
      <c r="C142" s="63" t="s">
        <v>91</v>
      </c>
      <c r="D142" s="63" t="s">
        <v>67</v>
      </c>
      <c r="E142" s="63">
        <v>3</v>
      </c>
      <c r="F142" s="63">
        <v>3</v>
      </c>
      <c r="G142" s="48"/>
      <c r="H142" s="48"/>
    </row>
    <row r="143" spans="2:9">
      <c r="B143" s="63" t="s">
        <v>107</v>
      </c>
      <c r="C143" s="63" t="s">
        <v>108</v>
      </c>
      <c r="D143" s="63" t="s">
        <v>67</v>
      </c>
      <c r="E143" s="63">
        <v>3</v>
      </c>
      <c r="F143" s="63">
        <v>3</v>
      </c>
      <c r="G143" s="48"/>
      <c r="H143" s="48"/>
    </row>
    <row r="144" spans="2:9">
      <c r="B144" s="63" t="s">
        <v>94</v>
      </c>
      <c r="C144" s="63" t="s">
        <v>95</v>
      </c>
      <c r="D144" s="63" t="s">
        <v>67</v>
      </c>
      <c r="E144" s="63">
        <v>2</v>
      </c>
      <c r="F144" s="63">
        <v>2</v>
      </c>
      <c r="G144" s="48"/>
      <c r="H144" s="48"/>
    </row>
    <row r="145" spans="1:9">
      <c r="B145" s="63" t="s">
        <v>96</v>
      </c>
      <c r="C145" s="63" t="s">
        <v>97</v>
      </c>
      <c r="D145" s="63" t="s">
        <v>67</v>
      </c>
      <c r="E145" s="63">
        <v>2</v>
      </c>
      <c r="F145" s="63">
        <v>2</v>
      </c>
      <c r="G145" s="48"/>
      <c r="H145" s="48"/>
    </row>
    <row r="146" spans="1:9">
      <c r="B146" s="63" t="s">
        <v>98</v>
      </c>
      <c r="C146" s="63" t="s">
        <v>99</v>
      </c>
      <c r="D146" s="63" t="s">
        <v>67</v>
      </c>
      <c r="E146" s="63">
        <v>2</v>
      </c>
      <c r="F146" s="63">
        <v>2</v>
      </c>
      <c r="G146" s="48"/>
      <c r="H146" s="48"/>
    </row>
    <row r="147" spans="1:9">
      <c r="B147" s="63" t="s">
        <v>98</v>
      </c>
      <c r="C147" s="63" t="s">
        <v>100</v>
      </c>
      <c r="D147" s="63" t="s">
        <v>67</v>
      </c>
      <c r="E147" s="63">
        <v>3</v>
      </c>
      <c r="F147" s="63">
        <v>3</v>
      </c>
      <c r="G147" s="48"/>
      <c r="H147" s="48"/>
    </row>
    <row r="148" spans="1:9">
      <c r="B148" s="63" t="s">
        <v>101</v>
      </c>
      <c r="C148" s="63" t="s">
        <v>102</v>
      </c>
      <c r="D148" s="63" t="s">
        <v>67</v>
      </c>
      <c r="E148" s="63">
        <v>2</v>
      </c>
      <c r="F148" s="63">
        <v>2</v>
      </c>
      <c r="G148" s="48"/>
      <c r="H148" s="48"/>
    </row>
    <row r="149" spans="1:9">
      <c r="B149" s="63" t="s">
        <v>103</v>
      </c>
      <c r="C149" s="63" t="s">
        <v>104</v>
      </c>
      <c r="D149" s="63" t="s">
        <v>67</v>
      </c>
      <c r="E149" s="63">
        <v>3</v>
      </c>
      <c r="F149" s="63">
        <v>3</v>
      </c>
      <c r="G149" s="48"/>
      <c r="H149" s="48"/>
    </row>
    <row r="150" spans="1:9">
      <c r="B150" s="68" t="s">
        <v>82</v>
      </c>
      <c r="C150" s="68" t="s">
        <v>83</v>
      </c>
      <c r="D150" s="68" t="s">
        <v>67</v>
      </c>
      <c r="E150" s="68">
        <v>3</v>
      </c>
      <c r="F150" s="68">
        <v>3</v>
      </c>
      <c r="G150" s="48"/>
      <c r="H150" s="48"/>
    </row>
    <row r="151" spans="1:9">
      <c r="B151" s="68" t="s">
        <v>84</v>
      </c>
      <c r="C151" s="68" t="s">
        <v>85</v>
      </c>
      <c r="D151" s="68" t="s">
        <v>67</v>
      </c>
      <c r="E151" s="68">
        <v>3</v>
      </c>
      <c r="F151" s="68">
        <v>3</v>
      </c>
      <c r="G151" s="48"/>
      <c r="H151" s="48"/>
    </row>
    <row r="152" spans="1:9" s="57" customFormat="1">
      <c r="A152"/>
      <c r="B152" s="68" t="s">
        <v>92</v>
      </c>
      <c r="C152" s="68" t="s">
        <v>93</v>
      </c>
      <c r="D152" s="68" t="s">
        <v>67</v>
      </c>
      <c r="E152" s="68">
        <v>3</v>
      </c>
      <c r="F152" s="68">
        <v>3</v>
      </c>
      <c r="G152" s="48"/>
      <c r="I152"/>
    </row>
    <row r="153" spans="1:9" s="57" customFormat="1">
      <c r="A153"/>
      <c r="B153" s="68" t="s">
        <v>105</v>
      </c>
      <c r="C153" s="68" t="s">
        <v>106</v>
      </c>
      <c r="D153" s="68" t="s">
        <v>67</v>
      </c>
      <c r="E153" s="68">
        <v>3</v>
      </c>
      <c r="F153" s="68">
        <v>3</v>
      </c>
      <c r="I153"/>
    </row>
    <row r="154" spans="1:9" s="57" customFormat="1">
      <c r="A154"/>
      <c r="B154" s="112" t="s">
        <v>269</v>
      </c>
      <c r="C154" s="112"/>
      <c r="D154" s="112"/>
      <c r="E154" s="112"/>
      <c r="F154" s="112"/>
      <c r="I154"/>
    </row>
    <row r="155" spans="1:9" s="57" customFormat="1">
      <c r="A155"/>
      <c r="B155" s="61" t="s">
        <v>59</v>
      </c>
      <c r="C155" s="61" t="s">
        <v>60</v>
      </c>
      <c r="D155" s="61" t="s">
        <v>61</v>
      </c>
      <c r="E155" s="61" t="s">
        <v>62</v>
      </c>
      <c r="F155" s="61" t="s">
        <v>63</v>
      </c>
      <c r="I155"/>
    </row>
    <row r="156" spans="1:9" s="57" customFormat="1">
      <c r="A156"/>
      <c r="B156" s="63" t="s">
        <v>116</v>
      </c>
      <c r="C156" s="63" t="s">
        <v>117</v>
      </c>
      <c r="D156" s="63" t="s">
        <v>115</v>
      </c>
      <c r="E156" s="63">
        <v>2</v>
      </c>
      <c r="F156" s="63">
        <v>2</v>
      </c>
      <c r="I156"/>
    </row>
    <row r="157" spans="1:9" s="57" customFormat="1">
      <c r="A157"/>
      <c r="B157" s="63" t="s">
        <v>118</v>
      </c>
      <c r="C157" s="63" t="s">
        <v>119</v>
      </c>
      <c r="D157" s="63" t="s">
        <v>115</v>
      </c>
      <c r="E157" s="63">
        <v>3</v>
      </c>
      <c r="F157" s="63">
        <v>3</v>
      </c>
      <c r="I157"/>
    </row>
    <row r="158" spans="1:9" s="57" customFormat="1">
      <c r="A158"/>
      <c r="B158" s="63" t="s">
        <v>109</v>
      </c>
      <c r="C158" s="63" t="s">
        <v>110</v>
      </c>
      <c r="D158" s="63" t="s">
        <v>111</v>
      </c>
      <c r="E158" s="63">
        <v>2</v>
      </c>
      <c r="F158" s="63">
        <v>2</v>
      </c>
      <c r="G158" s="65" t="s">
        <v>112</v>
      </c>
      <c r="I158"/>
    </row>
    <row r="159" spans="1:9" s="57" customFormat="1">
      <c r="A159"/>
      <c r="B159" s="63" t="s">
        <v>120</v>
      </c>
      <c r="C159" s="63" t="s">
        <v>121</v>
      </c>
      <c r="D159" s="63" t="s">
        <v>115</v>
      </c>
      <c r="E159" s="63">
        <v>3</v>
      </c>
      <c r="F159" s="63">
        <v>3</v>
      </c>
      <c r="G159" s="65"/>
      <c r="I159"/>
    </row>
    <row r="160" spans="1:9" s="57" customFormat="1">
      <c r="A160"/>
      <c r="B160" s="63" t="s">
        <v>122</v>
      </c>
      <c r="C160" s="63" t="s">
        <v>123</v>
      </c>
      <c r="D160" s="63" t="s">
        <v>115</v>
      </c>
      <c r="E160" s="63">
        <v>3</v>
      </c>
      <c r="F160" s="63">
        <v>3</v>
      </c>
      <c r="G160" s="65"/>
      <c r="I160"/>
    </row>
    <row r="161" spans="1:9" s="57" customFormat="1">
      <c r="A161"/>
      <c r="B161" s="63" t="s">
        <v>124</v>
      </c>
      <c r="C161" s="63" t="s">
        <v>125</v>
      </c>
      <c r="D161" s="63" t="s">
        <v>115</v>
      </c>
      <c r="E161" s="63">
        <v>3</v>
      </c>
      <c r="F161" s="63">
        <v>3</v>
      </c>
      <c r="G161" s="65"/>
      <c r="I161"/>
    </row>
    <row r="162" spans="1:9" s="57" customFormat="1">
      <c r="A162"/>
      <c r="B162" s="63" t="s">
        <v>80</v>
      </c>
      <c r="C162" s="63" t="s">
        <v>81</v>
      </c>
      <c r="D162" s="63" t="s">
        <v>67</v>
      </c>
      <c r="E162" s="63">
        <v>3</v>
      </c>
      <c r="F162" s="63">
        <v>3</v>
      </c>
      <c r="G162" s="65"/>
      <c r="I162"/>
    </row>
    <row r="163" spans="1:9" s="57" customFormat="1">
      <c r="A163"/>
      <c r="B163" s="63" t="s">
        <v>126</v>
      </c>
      <c r="C163" s="63" t="s">
        <v>127</v>
      </c>
      <c r="D163" s="63" t="s">
        <v>115</v>
      </c>
      <c r="E163" s="63">
        <v>3</v>
      </c>
      <c r="F163" s="63">
        <v>3</v>
      </c>
      <c r="G163" s="65"/>
      <c r="I163"/>
    </row>
    <row r="164" spans="1:9" s="57" customFormat="1">
      <c r="A164"/>
      <c r="B164" s="63" t="s">
        <v>130</v>
      </c>
      <c r="C164" s="63" t="s">
        <v>131</v>
      </c>
      <c r="D164" s="63" t="s">
        <v>115</v>
      </c>
      <c r="E164" s="63">
        <v>3</v>
      </c>
      <c r="F164" s="63">
        <v>3</v>
      </c>
      <c r="G164" s="65"/>
      <c r="I164"/>
    </row>
    <row r="165" spans="1:9" s="57" customFormat="1">
      <c r="A165"/>
      <c r="B165" s="63" t="s">
        <v>132</v>
      </c>
      <c r="C165" s="63" t="s">
        <v>133</v>
      </c>
      <c r="D165" s="63" t="s">
        <v>115</v>
      </c>
      <c r="E165" s="63">
        <v>2</v>
      </c>
      <c r="F165" s="63">
        <v>2</v>
      </c>
      <c r="G165" s="65"/>
      <c r="I165"/>
    </row>
    <row r="166" spans="1:9" s="57" customFormat="1">
      <c r="A166"/>
      <c r="B166" s="63" t="s">
        <v>128</v>
      </c>
      <c r="C166" s="63" t="s">
        <v>129</v>
      </c>
      <c r="D166" s="63" t="s">
        <v>115</v>
      </c>
      <c r="E166" s="63">
        <v>3</v>
      </c>
      <c r="F166" s="63">
        <v>3</v>
      </c>
      <c r="G166" s="65"/>
      <c r="I166"/>
    </row>
    <row r="167" spans="1:9" s="57" customFormat="1">
      <c r="A167"/>
      <c r="B167" s="63" t="s">
        <v>113</v>
      </c>
      <c r="C167" s="63" t="s">
        <v>114</v>
      </c>
      <c r="D167" s="63" t="s">
        <v>115</v>
      </c>
      <c r="E167" s="63">
        <v>3</v>
      </c>
      <c r="F167" s="63">
        <v>3</v>
      </c>
      <c r="I167"/>
    </row>
    <row r="168" spans="1:9" s="57" customFormat="1">
      <c r="A168"/>
      <c r="B168" s="63" t="s">
        <v>134</v>
      </c>
      <c r="C168" s="63" t="s">
        <v>135</v>
      </c>
      <c r="D168" s="63" t="s">
        <v>115</v>
      </c>
      <c r="E168" s="63">
        <v>2</v>
      </c>
      <c r="F168" s="63">
        <v>2</v>
      </c>
      <c r="I168"/>
    </row>
    <row r="169" spans="1:9" s="57" customFormat="1">
      <c r="A169"/>
      <c r="B169" s="63" t="s">
        <v>136</v>
      </c>
      <c r="C169" s="63" t="s">
        <v>137</v>
      </c>
      <c r="D169" s="63" t="s">
        <v>115</v>
      </c>
      <c r="E169" s="63">
        <v>3</v>
      </c>
      <c r="F169" s="63">
        <v>3</v>
      </c>
      <c r="I169"/>
    </row>
    <row r="170" spans="1:9" s="57" customFormat="1">
      <c r="A170"/>
      <c r="B170" s="63" t="s">
        <v>266</v>
      </c>
      <c r="C170" s="63" t="s">
        <v>267</v>
      </c>
      <c r="D170" s="63" t="s">
        <v>265</v>
      </c>
      <c r="E170" s="63">
        <v>3</v>
      </c>
      <c r="F170" s="63">
        <v>3</v>
      </c>
      <c r="I170"/>
    </row>
    <row r="171" spans="1:9" s="57" customFormat="1">
      <c r="A171"/>
      <c r="B171" s="63" t="s">
        <v>140</v>
      </c>
      <c r="C171" s="63" t="s">
        <v>141</v>
      </c>
      <c r="D171" s="63" t="s">
        <v>115</v>
      </c>
      <c r="E171" s="63">
        <v>3</v>
      </c>
      <c r="F171" s="63">
        <v>3</v>
      </c>
      <c r="I171"/>
    </row>
    <row r="172" spans="1:9" s="57" customFormat="1">
      <c r="A172"/>
      <c r="B172" s="63" t="s">
        <v>142</v>
      </c>
      <c r="C172" s="63" t="s">
        <v>143</v>
      </c>
      <c r="D172" s="63" t="s">
        <v>115</v>
      </c>
      <c r="E172" s="63">
        <v>2</v>
      </c>
      <c r="F172" s="63">
        <v>2</v>
      </c>
      <c r="I172"/>
    </row>
    <row r="173" spans="1:9" s="57" customFormat="1">
      <c r="A173"/>
      <c r="B173" s="63" t="s">
        <v>150</v>
      </c>
      <c r="C173" s="63" t="s">
        <v>151</v>
      </c>
      <c r="D173" s="63" t="s">
        <v>67</v>
      </c>
      <c r="E173" s="63">
        <v>3</v>
      </c>
      <c r="F173" s="63">
        <v>3</v>
      </c>
      <c r="I173"/>
    </row>
    <row r="174" spans="1:9" s="57" customFormat="1">
      <c r="A174"/>
      <c r="B174" s="63" t="s">
        <v>146</v>
      </c>
      <c r="C174" s="63" t="s">
        <v>147</v>
      </c>
      <c r="D174" s="63" t="s">
        <v>111</v>
      </c>
      <c r="E174" s="63">
        <v>1</v>
      </c>
      <c r="F174" s="63">
        <v>2</v>
      </c>
      <c r="G174" s="65" t="s">
        <v>112</v>
      </c>
      <c r="I174"/>
    </row>
    <row r="175" spans="1:9" s="57" customFormat="1">
      <c r="A175"/>
      <c r="B175" s="63" t="s">
        <v>144</v>
      </c>
      <c r="C175" s="63" t="s">
        <v>145</v>
      </c>
      <c r="D175" s="63" t="s">
        <v>115</v>
      </c>
      <c r="E175" s="63">
        <v>3</v>
      </c>
      <c r="F175" s="63">
        <v>3</v>
      </c>
      <c r="I175"/>
    </row>
    <row r="176" spans="1:9" s="57" customFormat="1">
      <c r="A176"/>
      <c r="B176" s="63" t="s">
        <v>148</v>
      </c>
      <c r="C176" s="63" t="s">
        <v>149</v>
      </c>
      <c r="D176" s="63" t="s">
        <v>115</v>
      </c>
      <c r="E176" s="63">
        <v>3</v>
      </c>
      <c r="F176" s="63">
        <v>3</v>
      </c>
      <c r="I176"/>
    </row>
    <row r="177" spans="1:9" s="57" customFormat="1">
      <c r="A177"/>
      <c r="B177" s="68" t="s">
        <v>138</v>
      </c>
      <c r="C177" s="68" t="s">
        <v>139</v>
      </c>
      <c r="D177" s="68" t="s">
        <v>115</v>
      </c>
      <c r="E177" s="68">
        <v>3</v>
      </c>
      <c r="F177" s="68">
        <v>3</v>
      </c>
      <c r="I177"/>
    </row>
    <row r="178" spans="1:9" s="57" customFormat="1">
      <c r="A178"/>
      <c r="B178" s="112" t="s">
        <v>270</v>
      </c>
      <c r="C178" s="112"/>
      <c r="D178" s="112"/>
      <c r="E178" s="112"/>
      <c r="F178" s="112"/>
      <c r="I178"/>
    </row>
    <row r="179" spans="1:9" s="57" customFormat="1">
      <c r="A179"/>
      <c r="B179" s="61" t="s">
        <v>59</v>
      </c>
      <c r="C179" s="61" t="s">
        <v>60</v>
      </c>
      <c r="D179" s="61" t="s">
        <v>61</v>
      </c>
      <c r="E179" s="61" t="s">
        <v>62</v>
      </c>
      <c r="F179" s="61" t="s">
        <v>63</v>
      </c>
      <c r="I179"/>
    </row>
    <row r="180" spans="1:9" s="57" customFormat="1">
      <c r="A180"/>
      <c r="B180" s="66" t="s">
        <v>152</v>
      </c>
      <c r="C180" s="66" t="s">
        <v>153</v>
      </c>
      <c r="D180" s="66" t="s">
        <v>111</v>
      </c>
      <c r="E180" s="66">
        <v>3</v>
      </c>
      <c r="F180" s="66">
        <v>3</v>
      </c>
      <c r="I180"/>
    </row>
    <row r="181" spans="1:9" s="57" customFormat="1">
      <c r="A181"/>
      <c r="B181" s="66" t="s">
        <v>154</v>
      </c>
      <c r="C181" s="66" t="s">
        <v>155</v>
      </c>
      <c r="D181" s="66" t="s">
        <v>111</v>
      </c>
      <c r="E181" s="66">
        <v>3</v>
      </c>
      <c r="F181" s="66">
        <v>3</v>
      </c>
      <c r="I181"/>
    </row>
    <row r="182" spans="1:9" s="57" customFormat="1">
      <c r="A182"/>
      <c r="B182" s="66" t="s">
        <v>156</v>
      </c>
      <c r="C182" s="66" t="s">
        <v>157</v>
      </c>
      <c r="D182" s="66" t="s">
        <v>111</v>
      </c>
      <c r="E182" s="66">
        <v>3</v>
      </c>
      <c r="F182" s="66">
        <v>3</v>
      </c>
      <c r="I182"/>
    </row>
    <row r="183" spans="1:9" s="57" customFormat="1">
      <c r="A183"/>
      <c r="B183" s="66" t="s">
        <v>158</v>
      </c>
      <c r="C183" s="66" t="s">
        <v>159</v>
      </c>
      <c r="D183" s="66" t="s">
        <v>115</v>
      </c>
      <c r="E183" s="66">
        <v>2</v>
      </c>
      <c r="F183" s="66">
        <v>2</v>
      </c>
      <c r="I183"/>
    </row>
    <row r="184" spans="1:9" s="57" customFormat="1">
      <c r="A184"/>
      <c r="B184" s="66" t="s">
        <v>160</v>
      </c>
      <c r="C184" s="66" t="s">
        <v>161</v>
      </c>
      <c r="D184" s="66" t="s">
        <v>115</v>
      </c>
      <c r="E184" s="66">
        <v>3</v>
      </c>
      <c r="F184" s="66">
        <v>3</v>
      </c>
      <c r="I184"/>
    </row>
    <row r="185" spans="1:9" s="57" customFormat="1">
      <c r="A185"/>
      <c r="B185" s="66" t="s">
        <v>162</v>
      </c>
      <c r="C185" s="66" t="s">
        <v>163</v>
      </c>
      <c r="D185" s="66" t="s">
        <v>115</v>
      </c>
      <c r="E185" s="66">
        <v>2</v>
      </c>
      <c r="F185" s="66">
        <v>2</v>
      </c>
      <c r="I185"/>
    </row>
    <row r="186" spans="1:9" s="57" customFormat="1">
      <c r="A186"/>
      <c r="B186" s="66" t="s">
        <v>164</v>
      </c>
      <c r="C186" s="66" t="s">
        <v>165</v>
      </c>
      <c r="D186" s="66" t="s">
        <v>115</v>
      </c>
      <c r="E186" s="66">
        <v>3</v>
      </c>
      <c r="F186" s="66">
        <v>3</v>
      </c>
      <c r="I186"/>
    </row>
    <row r="187" spans="1:9" s="57" customFormat="1">
      <c r="A187"/>
      <c r="B187" s="66" t="s">
        <v>166</v>
      </c>
      <c r="C187" s="66" t="s">
        <v>167</v>
      </c>
      <c r="D187" s="66" t="s">
        <v>115</v>
      </c>
      <c r="E187" s="66">
        <v>3</v>
      </c>
      <c r="F187" s="66">
        <v>3</v>
      </c>
      <c r="I187"/>
    </row>
    <row r="188" spans="1:9" s="57" customFormat="1">
      <c r="A188"/>
      <c r="B188" s="66" t="s">
        <v>172</v>
      </c>
      <c r="C188" s="66" t="s">
        <v>173</v>
      </c>
      <c r="D188" s="66" t="s">
        <v>115</v>
      </c>
      <c r="E188" s="66">
        <v>3</v>
      </c>
      <c r="F188" s="66">
        <v>3</v>
      </c>
      <c r="I188"/>
    </row>
    <row r="189" spans="1:9" s="57" customFormat="1">
      <c r="A189"/>
      <c r="B189" s="66" t="s">
        <v>168</v>
      </c>
      <c r="C189" s="66" t="s">
        <v>169</v>
      </c>
      <c r="D189" s="66" t="s">
        <v>115</v>
      </c>
      <c r="E189" s="66">
        <v>3</v>
      </c>
      <c r="F189" s="66">
        <v>3</v>
      </c>
      <c r="I189"/>
    </row>
    <row r="190" spans="1:9" s="57" customFormat="1">
      <c r="A190"/>
      <c r="B190" s="66" t="s">
        <v>170</v>
      </c>
      <c r="C190" s="66" t="s">
        <v>171</v>
      </c>
      <c r="D190" s="66" t="s">
        <v>115</v>
      </c>
      <c r="E190" s="66">
        <v>2</v>
      </c>
      <c r="F190" s="66">
        <v>2</v>
      </c>
      <c r="I190"/>
    </row>
    <row r="191" spans="1:9" s="57" customFormat="1">
      <c r="A191"/>
      <c r="B191" s="112" t="s">
        <v>271</v>
      </c>
      <c r="C191" s="112"/>
      <c r="D191" s="112"/>
      <c r="E191" s="112"/>
      <c r="F191" s="112"/>
      <c r="I191"/>
    </row>
    <row r="192" spans="1:9" s="57" customFormat="1">
      <c r="A192"/>
      <c r="B192" s="61" t="s">
        <v>59</v>
      </c>
      <c r="C192" s="61" t="s">
        <v>60</v>
      </c>
      <c r="D192" s="61" t="s">
        <v>61</v>
      </c>
      <c r="E192" s="61" t="s">
        <v>62</v>
      </c>
      <c r="F192" s="61" t="s">
        <v>63</v>
      </c>
      <c r="I192"/>
    </row>
    <row r="193" spans="1:9" s="57" customFormat="1">
      <c r="A193"/>
      <c r="B193" s="66" t="s">
        <v>174</v>
      </c>
      <c r="C193" s="66" t="s">
        <v>175</v>
      </c>
      <c r="D193" s="66" t="s">
        <v>111</v>
      </c>
      <c r="E193" s="66">
        <v>2</v>
      </c>
      <c r="F193" s="66">
        <v>2</v>
      </c>
      <c r="G193" s="57" t="s">
        <v>112</v>
      </c>
      <c r="I193"/>
    </row>
    <row r="194" spans="1:9" s="57" customFormat="1">
      <c r="A194"/>
      <c r="B194" s="66" t="s">
        <v>174</v>
      </c>
      <c r="C194" s="66" t="s">
        <v>176</v>
      </c>
      <c r="D194" s="66" t="s">
        <v>111</v>
      </c>
      <c r="E194" s="66">
        <v>3</v>
      </c>
      <c r="F194" s="66">
        <v>3</v>
      </c>
      <c r="I194"/>
    </row>
    <row r="195" spans="1:9" s="57" customFormat="1">
      <c r="A195"/>
      <c r="B195" s="66" t="s">
        <v>177</v>
      </c>
      <c r="C195" s="66" t="s">
        <v>178</v>
      </c>
      <c r="D195" s="66" t="s">
        <v>115</v>
      </c>
      <c r="E195" s="66">
        <v>3</v>
      </c>
      <c r="F195" s="66">
        <v>3</v>
      </c>
      <c r="I195"/>
    </row>
    <row r="196" spans="1:9" s="57" customFormat="1">
      <c r="A196"/>
      <c r="B196" s="66" t="s">
        <v>179</v>
      </c>
      <c r="C196" s="66" t="s">
        <v>180</v>
      </c>
      <c r="D196" s="66" t="s">
        <v>115</v>
      </c>
      <c r="E196" s="66">
        <v>3</v>
      </c>
      <c r="F196" s="66">
        <v>3</v>
      </c>
      <c r="I196"/>
    </row>
    <row r="197" spans="1:9" s="57" customFormat="1">
      <c r="A197"/>
      <c r="B197" s="66" t="s">
        <v>181</v>
      </c>
      <c r="C197" s="66" t="s">
        <v>182</v>
      </c>
      <c r="D197" s="66" t="s">
        <v>115</v>
      </c>
      <c r="E197" s="66">
        <v>3</v>
      </c>
      <c r="F197" s="66">
        <v>3</v>
      </c>
      <c r="I197"/>
    </row>
    <row r="198" spans="1:9" s="57" customFormat="1">
      <c r="A198"/>
      <c r="B198" s="66" t="s">
        <v>183</v>
      </c>
      <c r="C198" s="66" t="s">
        <v>184</v>
      </c>
      <c r="D198" s="66" t="s">
        <v>115</v>
      </c>
      <c r="E198" s="66">
        <v>3</v>
      </c>
      <c r="F198" s="66">
        <v>3</v>
      </c>
      <c r="I198"/>
    </row>
    <row r="199" spans="1:9" s="57" customFormat="1">
      <c r="A199"/>
      <c r="B199" s="66" t="s">
        <v>185</v>
      </c>
      <c r="C199" s="66" t="s">
        <v>186</v>
      </c>
      <c r="D199" s="66" t="s">
        <v>115</v>
      </c>
      <c r="E199" s="66">
        <v>3</v>
      </c>
      <c r="F199" s="66">
        <v>3</v>
      </c>
      <c r="I199"/>
    </row>
    <row r="200" spans="1:9" s="57" customFormat="1">
      <c r="A200"/>
      <c r="B200" s="66" t="s">
        <v>187</v>
      </c>
      <c r="C200" s="66" t="s">
        <v>188</v>
      </c>
      <c r="D200" s="66" t="s">
        <v>115</v>
      </c>
      <c r="E200" s="66">
        <v>3</v>
      </c>
      <c r="F200" s="66">
        <v>3</v>
      </c>
      <c r="I200"/>
    </row>
    <row r="201" spans="1:9" s="57" customFormat="1">
      <c r="A201"/>
      <c r="B201" s="66" t="s">
        <v>189</v>
      </c>
      <c r="C201" s="66" t="s">
        <v>190</v>
      </c>
      <c r="D201" s="66" t="s">
        <v>115</v>
      </c>
      <c r="E201" s="66">
        <v>3</v>
      </c>
      <c r="F201" s="66">
        <v>3</v>
      </c>
      <c r="I201"/>
    </row>
    <row r="202" spans="1:9" s="57" customFormat="1">
      <c r="A202"/>
      <c r="B202" s="66" t="s">
        <v>191</v>
      </c>
      <c r="C202" s="66" t="s">
        <v>192</v>
      </c>
      <c r="D202" s="66" t="s">
        <v>115</v>
      </c>
      <c r="E202" s="66">
        <v>3</v>
      </c>
      <c r="F202" s="66">
        <v>3</v>
      </c>
      <c r="I202"/>
    </row>
    <row r="203" spans="1:9" s="57" customFormat="1">
      <c r="A203"/>
      <c r="B203" s="66" t="s">
        <v>193</v>
      </c>
      <c r="C203" s="66" t="s">
        <v>194</v>
      </c>
      <c r="D203" s="66" t="s">
        <v>115</v>
      </c>
      <c r="E203" s="66">
        <v>3</v>
      </c>
      <c r="F203" s="66">
        <v>3</v>
      </c>
      <c r="I203"/>
    </row>
    <row r="204" spans="1:9" s="57" customFormat="1">
      <c r="A204"/>
      <c r="B204" s="66" t="s">
        <v>195</v>
      </c>
      <c r="C204" s="66" t="s">
        <v>196</v>
      </c>
      <c r="D204" s="66" t="s">
        <v>115</v>
      </c>
      <c r="E204" s="66">
        <v>3</v>
      </c>
      <c r="F204" s="66">
        <v>3</v>
      </c>
      <c r="I204"/>
    </row>
    <row r="205" spans="1:9" s="57" customFormat="1">
      <c r="A205"/>
      <c r="B205" s="66" t="s">
        <v>205</v>
      </c>
      <c r="C205" s="66" t="s">
        <v>206</v>
      </c>
      <c r="D205" s="66" t="s">
        <v>115</v>
      </c>
      <c r="E205" s="66">
        <v>3</v>
      </c>
      <c r="F205" s="66">
        <v>3</v>
      </c>
      <c r="I205"/>
    </row>
    <row r="206" spans="1:9" s="57" customFormat="1">
      <c r="A206"/>
      <c r="B206" s="66" t="s">
        <v>197</v>
      </c>
      <c r="C206" s="66" t="s">
        <v>198</v>
      </c>
      <c r="D206" s="66" t="s">
        <v>115</v>
      </c>
      <c r="E206" s="66">
        <v>3</v>
      </c>
      <c r="F206" s="66">
        <v>3</v>
      </c>
      <c r="I206"/>
    </row>
    <row r="207" spans="1:9" s="57" customFormat="1">
      <c r="A207"/>
      <c r="B207" s="66" t="s">
        <v>199</v>
      </c>
      <c r="C207" s="66" t="s">
        <v>200</v>
      </c>
      <c r="D207" s="66" t="s">
        <v>115</v>
      </c>
      <c r="E207" s="66">
        <v>3</v>
      </c>
      <c r="F207" s="66">
        <v>3</v>
      </c>
      <c r="I207"/>
    </row>
    <row r="208" spans="1:9" s="57" customFormat="1">
      <c r="A208"/>
      <c r="B208" s="66" t="s">
        <v>201</v>
      </c>
      <c r="C208" s="66" t="s">
        <v>202</v>
      </c>
      <c r="D208" s="66" t="s">
        <v>115</v>
      </c>
      <c r="E208" s="66">
        <v>3</v>
      </c>
      <c r="F208" s="66">
        <v>3</v>
      </c>
      <c r="I208"/>
    </row>
    <row r="209" spans="1:9" s="57" customFormat="1">
      <c r="A209"/>
      <c r="B209" s="66" t="s">
        <v>207</v>
      </c>
      <c r="C209" s="66" t="s">
        <v>208</v>
      </c>
      <c r="D209" s="66" t="s">
        <v>67</v>
      </c>
      <c r="E209" s="66">
        <v>3</v>
      </c>
      <c r="F209" s="66">
        <v>3</v>
      </c>
      <c r="I209"/>
    </row>
    <row r="210" spans="1:9" s="57" customFormat="1">
      <c r="A210"/>
      <c r="B210" s="68" t="s">
        <v>203</v>
      </c>
      <c r="C210" s="68" t="s">
        <v>204</v>
      </c>
      <c r="D210" s="68" t="s">
        <v>115</v>
      </c>
      <c r="E210" s="68">
        <v>3</v>
      </c>
      <c r="F210" s="68">
        <v>3</v>
      </c>
      <c r="I210"/>
    </row>
    <row r="211" spans="1:9" s="57" customFormat="1">
      <c r="A211"/>
      <c r="B211" s="68" t="s">
        <v>209</v>
      </c>
      <c r="C211" s="68" t="s">
        <v>210</v>
      </c>
      <c r="D211" s="68" t="s">
        <v>67</v>
      </c>
      <c r="E211" s="68">
        <v>2</v>
      </c>
      <c r="F211" s="68">
        <v>2</v>
      </c>
      <c r="I211"/>
    </row>
    <row r="212" spans="1:9" s="57" customFormat="1">
      <c r="A212"/>
      <c r="B212" s="68" t="s">
        <v>211</v>
      </c>
      <c r="C212" s="68" t="s">
        <v>212</v>
      </c>
      <c r="D212" s="68" t="s">
        <v>67</v>
      </c>
      <c r="E212" s="68">
        <v>2</v>
      </c>
      <c r="F212" s="68">
        <v>2</v>
      </c>
      <c r="I212"/>
    </row>
    <row r="213" spans="1:9" s="57" customFormat="1">
      <c r="A213"/>
      <c r="B213" s="68" t="s">
        <v>213</v>
      </c>
      <c r="C213" s="68" t="s">
        <v>214</v>
      </c>
      <c r="D213" s="68" t="s">
        <v>67</v>
      </c>
      <c r="E213" s="68">
        <v>3</v>
      </c>
      <c r="F213" s="68">
        <v>3</v>
      </c>
      <c r="I213"/>
    </row>
    <row r="214" spans="1:9" s="57" customFormat="1">
      <c r="A214"/>
      <c r="B214" s="112" t="s">
        <v>272</v>
      </c>
      <c r="C214" s="112"/>
      <c r="D214" s="112"/>
      <c r="E214" s="112"/>
      <c r="F214" s="112"/>
      <c r="I214"/>
    </row>
    <row r="215" spans="1:9" s="57" customFormat="1">
      <c r="A215"/>
      <c r="B215" s="61" t="s">
        <v>59</v>
      </c>
      <c r="C215" s="61" t="s">
        <v>60</v>
      </c>
      <c r="D215" s="61" t="s">
        <v>61</v>
      </c>
      <c r="E215" s="61" t="s">
        <v>62</v>
      </c>
      <c r="F215" s="61" t="s">
        <v>63</v>
      </c>
      <c r="I215"/>
    </row>
    <row r="216" spans="1:9" s="57" customFormat="1">
      <c r="A216"/>
      <c r="B216" s="66" t="s">
        <v>221</v>
      </c>
      <c r="C216" s="66" t="s">
        <v>222</v>
      </c>
      <c r="D216" s="66" t="s">
        <v>115</v>
      </c>
      <c r="E216" s="66">
        <v>2</v>
      </c>
      <c r="F216" s="66">
        <v>2</v>
      </c>
      <c r="I216"/>
    </row>
    <row r="217" spans="1:9" s="57" customFormat="1">
      <c r="A217"/>
      <c r="B217" s="66" t="s">
        <v>223</v>
      </c>
      <c r="C217" s="66" t="s">
        <v>224</v>
      </c>
      <c r="D217" s="66" t="s">
        <v>115</v>
      </c>
      <c r="E217" s="66">
        <v>2</v>
      </c>
      <c r="F217" s="66">
        <v>2</v>
      </c>
      <c r="I217"/>
    </row>
    <row r="218" spans="1:9" s="57" customFormat="1">
      <c r="A218"/>
      <c r="B218" s="66" t="s">
        <v>237</v>
      </c>
      <c r="C218" s="66" t="s">
        <v>238</v>
      </c>
      <c r="D218" s="66" t="s">
        <v>115</v>
      </c>
      <c r="E218" s="66">
        <v>3</v>
      </c>
      <c r="F218" s="66">
        <v>3</v>
      </c>
      <c r="I218"/>
    </row>
    <row r="219" spans="1:9" s="57" customFormat="1">
      <c r="A219"/>
      <c r="B219" s="66" t="s">
        <v>225</v>
      </c>
      <c r="C219" s="66" t="s">
        <v>226</v>
      </c>
      <c r="D219" s="66" t="s">
        <v>115</v>
      </c>
      <c r="E219" s="66">
        <v>3</v>
      </c>
      <c r="F219" s="66">
        <v>3</v>
      </c>
      <c r="I219"/>
    </row>
    <row r="220" spans="1:9" s="57" customFormat="1">
      <c r="A220"/>
      <c r="B220" s="67" t="s">
        <v>241</v>
      </c>
      <c r="C220" s="67" t="s">
        <v>242</v>
      </c>
      <c r="D220" s="67" t="s">
        <v>67</v>
      </c>
      <c r="E220" s="67">
        <v>3</v>
      </c>
      <c r="F220" s="67">
        <v>3</v>
      </c>
      <c r="I220"/>
    </row>
    <row r="221" spans="1:9" s="57" customFormat="1">
      <c r="A221"/>
      <c r="B221" s="66" t="s">
        <v>229</v>
      </c>
      <c r="C221" s="66" t="s">
        <v>230</v>
      </c>
      <c r="D221" s="66" t="s">
        <v>115</v>
      </c>
      <c r="E221" s="66">
        <v>3</v>
      </c>
      <c r="F221" s="66">
        <v>3</v>
      </c>
      <c r="I221"/>
    </row>
    <row r="222" spans="1:9" s="57" customFormat="1">
      <c r="A222"/>
      <c r="B222" s="66" t="s">
        <v>215</v>
      </c>
      <c r="C222" s="66" t="s">
        <v>216</v>
      </c>
      <c r="D222" s="66" t="s">
        <v>67</v>
      </c>
      <c r="E222" s="66">
        <v>3</v>
      </c>
      <c r="F222" s="66">
        <v>3</v>
      </c>
      <c r="I222"/>
    </row>
    <row r="223" spans="1:9" s="57" customFormat="1">
      <c r="A223"/>
      <c r="B223" s="66" t="s">
        <v>231</v>
      </c>
      <c r="C223" s="66" t="s">
        <v>232</v>
      </c>
      <c r="D223" s="66" t="s">
        <v>115</v>
      </c>
      <c r="E223" s="66">
        <v>3</v>
      </c>
      <c r="F223" s="66">
        <v>3</v>
      </c>
      <c r="I223"/>
    </row>
    <row r="224" spans="1:9" s="57" customFormat="1">
      <c r="A224"/>
      <c r="B224" s="66" t="s">
        <v>239</v>
      </c>
      <c r="C224" s="66" t="s">
        <v>240</v>
      </c>
      <c r="D224" s="66" t="s">
        <v>115</v>
      </c>
      <c r="E224" s="66">
        <v>3</v>
      </c>
      <c r="F224" s="66">
        <v>3</v>
      </c>
      <c r="I224"/>
    </row>
    <row r="225" spans="1:9" s="57" customFormat="1">
      <c r="A225"/>
      <c r="B225" s="66" t="s">
        <v>235</v>
      </c>
      <c r="C225" s="66" t="s">
        <v>236</v>
      </c>
      <c r="D225" s="66" t="s">
        <v>115</v>
      </c>
      <c r="E225" s="66">
        <v>3</v>
      </c>
      <c r="F225" s="66">
        <v>3</v>
      </c>
      <c r="I225"/>
    </row>
    <row r="226" spans="1:9" s="57" customFormat="1">
      <c r="A226"/>
      <c r="B226" s="66" t="s">
        <v>233</v>
      </c>
      <c r="C226" s="66" t="s">
        <v>234</v>
      </c>
      <c r="D226" s="66" t="s">
        <v>115</v>
      </c>
      <c r="E226" s="66">
        <v>3</v>
      </c>
      <c r="F226" s="66">
        <v>3</v>
      </c>
      <c r="I226"/>
    </row>
    <row r="227" spans="1:9" s="57" customFormat="1">
      <c r="A227"/>
      <c r="B227" s="66" t="s">
        <v>217</v>
      </c>
      <c r="C227" s="66" t="s">
        <v>218</v>
      </c>
      <c r="D227" s="66" t="s">
        <v>219</v>
      </c>
      <c r="E227" s="66">
        <v>3</v>
      </c>
      <c r="F227" s="66">
        <v>3</v>
      </c>
      <c r="I227"/>
    </row>
    <row r="228" spans="1:9" s="57" customFormat="1">
      <c r="A228"/>
      <c r="B228" s="66" t="s">
        <v>217</v>
      </c>
      <c r="C228" s="66" t="s">
        <v>220</v>
      </c>
      <c r="D228" s="66" t="s">
        <v>219</v>
      </c>
      <c r="E228" s="66">
        <v>3</v>
      </c>
      <c r="F228" s="66">
        <v>3</v>
      </c>
      <c r="I228"/>
    </row>
    <row r="229" spans="1:9" s="57" customFormat="1">
      <c r="A229"/>
      <c r="B229" s="66" t="s">
        <v>274</v>
      </c>
      <c r="C229" s="66" t="s">
        <v>273</v>
      </c>
      <c r="D229" s="66" t="s">
        <v>275</v>
      </c>
      <c r="E229" s="66">
        <v>2</v>
      </c>
      <c r="F229" s="66">
        <v>2</v>
      </c>
      <c r="I229"/>
    </row>
    <row r="230" spans="1:9" s="57" customFormat="1">
      <c r="A230"/>
      <c r="B230" s="68" t="s">
        <v>227</v>
      </c>
      <c r="C230" s="68" t="s">
        <v>228</v>
      </c>
      <c r="D230" s="68" t="s">
        <v>115</v>
      </c>
      <c r="E230" s="68">
        <v>3</v>
      </c>
      <c r="F230" s="68">
        <v>3</v>
      </c>
      <c r="I230"/>
    </row>
    <row r="231" spans="1:9" s="57" customFormat="1">
      <c r="A231"/>
      <c r="B231" s="69" t="s">
        <v>243</v>
      </c>
      <c r="C231" s="69" t="s">
        <v>244</v>
      </c>
      <c r="D231" s="69" t="s">
        <v>67</v>
      </c>
      <c r="E231" s="69">
        <v>3</v>
      </c>
      <c r="F231" s="69">
        <v>3</v>
      </c>
      <c r="I231"/>
    </row>
    <row r="233" spans="1:9" s="57" customFormat="1">
      <c r="A233"/>
      <c r="C233" s="66" t="s">
        <v>245</v>
      </c>
      <c r="D233" s="66" t="s">
        <v>61</v>
      </c>
      <c r="E233" s="66" t="s">
        <v>62</v>
      </c>
      <c r="F233" s="66" t="s">
        <v>63</v>
      </c>
      <c r="I233"/>
    </row>
    <row r="234" spans="1:9" s="57" customFormat="1">
      <c r="A234"/>
      <c r="C234" s="66" t="s">
        <v>246</v>
      </c>
      <c r="D234" s="66" t="s">
        <v>67</v>
      </c>
      <c r="E234" s="66">
        <v>2</v>
      </c>
      <c r="F234" s="66">
        <v>2</v>
      </c>
      <c r="I234"/>
    </row>
    <row r="235" spans="1:9" s="57" customFormat="1">
      <c r="A235"/>
      <c r="C235" s="66" t="s">
        <v>247</v>
      </c>
      <c r="D235" s="66" t="s">
        <v>67</v>
      </c>
      <c r="E235" s="66">
        <v>2</v>
      </c>
      <c r="F235" s="66">
        <v>2</v>
      </c>
      <c r="I235"/>
    </row>
    <row r="236" spans="1:9" s="57" customFormat="1">
      <c r="A236"/>
      <c r="C236" s="66" t="s">
        <v>248</v>
      </c>
      <c r="D236" s="66" t="s">
        <v>67</v>
      </c>
      <c r="E236" s="66">
        <v>2</v>
      </c>
      <c r="F236" s="66">
        <v>2</v>
      </c>
      <c r="I236"/>
    </row>
    <row r="237" spans="1:9" s="57" customFormat="1">
      <c r="A237"/>
      <c r="C237" s="66" t="s">
        <v>249</v>
      </c>
      <c r="D237" s="66" t="s">
        <v>67</v>
      </c>
      <c r="E237" s="66">
        <v>2</v>
      </c>
      <c r="F237" s="66">
        <v>2</v>
      </c>
      <c r="I237"/>
    </row>
    <row r="238" spans="1:9" s="57" customFormat="1">
      <c r="A238"/>
      <c r="C238" s="66" t="s">
        <v>250</v>
      </c>
      <c r="D238" s="66" t="s">
        <v>67</v>
      </c>
      <c r="E238" s="66">
        <v>2</v>
      </c>
      <c r="F238" s="66">
        <v>2</v>
      </c>
      <c r="I238"/>
    </row>
    <row r="239" spans="1:9" s="57" customFormat="1">
      <c r="A239"/>
      <c r="C239" s="66" t="s">
        <v>251</v>
      </c>
      <c r="D239" s="66" t="s">
        <v>67</v>
      </c>
      <c r="E239" s="66">
        <v>2</v>
      </c>
      <c r="F239" s="66">
        <v>2</v>
      </c>
      <c r="I239"/>
    </row>
    <row r="240" spans="1:9" s="57" customFormat="1">
      <c r="A240"/>
      <c r="C240" s="66" t="s">
        <v>252</v>
      </c>
      <c r="D240" s="66" t="s">
        <v>67</v>
      </c>
      <c r="E240" s="66">
        <v>2</v>
      </c>
      <c r="F240" s="66">
        <v>2</v>
      </c>
      <c r="I240"/>
    </row>
    <row r="241" spans="1:9" s="57" customFormat="1">
      <c r="A241"/>
      <c r="C241" s="66" t="s">
        <v>253</v>
      </c>
      <c r="D241" s="66" t="s">
        <v>61</v>
      </c>
      <c r="E241" s="66" t="s">
        <v>62</v>
      </c>
      <c r="F241" s="66" t="s">
        <v>63</v>
      </c>
      <c r="I241"/>
    </row>
    <row r="242" spans="1:9" s="57" customFormat="1">
      <c r="A242"/>
      <c r="C242" s="66" t="s">
        <v>254</v>
      </c>
      <c r="D242" s="66" t="s">
        <v>219</v>
      </c>
      <c r="E242" s="66">
        <v>1</v>
      </c>
      <c r="F242" s="66">
        <v>2</v>
      </c>
      <c r="I242"/>
    </row>
    <row r="243" spans="1:9" s="57" customFormat="1">
      <c r="A243"/>
      <c r="C243" s="66" t="s">
        <v>255</v>
      </c>
      <c r="D243" s="66" t="s">
        <v>219</v>
      </c>
      <c r="E243" s="66">
        <v>1</v>
      </c>
      <c r="F243" s="66">
        <v>2</v>
      </c>
      <c r="I243"/>
    </row>
    <row r="244" spans="1:9" s="57" customFormat="1">
      <c r="A244"/>
      <c r="C244" s="66" t="s">
        <v>256</v>
      </c>
      <c r="D244" s="66" t="s">
        <v>219</v>
      </c>
      <c r="E244" s="66">
        <v>1</v>
      </c>
      <c r="F244" s="66">
        <v>2</v>
      </c>
      <c r="I244"/>
    </row>
    <row r="245" spans="1:9" s="57" customFormat="1">
      <c r="A245"/>
      <c r="C245" s="66" t="s">
        <v>257</v>
      </c>
      <c r="D245" s="66" t="s">
        <v>219</v>
      </c>
      <c r="E245" s="66">
        <v>1</v>
      </c>
      <c r="F245" s="66">
        <v>2</v>
      </c>
      <c r="I245"/>
    </row>
    <row r="246" spans="1:9" s="57" customFormat="1">
      <c r="A246"/>
      <c r="C246" s="66" t="s">
        <v>258</v>
      </c>
      <c r="D246" s="66" t="s">
        <v>219</v>
      </c>
      <c r="E246" s="66">
        <v>5</v>
      </c>
      <c r="F246" s="66">
        <v>10</v>
      </c>
      <c r="I246"/>
    </row>
  </sheetData>
  <mergeCells count="47">
    <mergeCell ref="B191:F191"/>
    <mergeCell ref="B214:F214"/>
    <mergeCell ref="A112:A115"/>
    <mergeCell ref="E117:H117"/>
    <mergeCell ref="B124:H124"/>
    <mergeCell ref="B132:F132"/>
    <mergeCell ref="B154:F154"/>
    <mergeCell ref="B178:F178"/>
    <mergeCell ref="A97:A108"/>
    <mergeCell ref="B97:B98"/>
    <mergeCell ref="B99:B100"/>
    <mergeCell ref="B101:B102"/>
    <mergeCell ref="B103:B104"/>
    <mergeCell ref="B105:B106"/>
    <mergeCell ref="B107:B108"/>
    <mergeCell ref="A84:A96"/>
    <mergeCell ref="B85:B86"/>
    <mergeCell ref="B87:B88"/>
    <mergeCell ref="B89:B90"/>
    <mergeCell ref="B91:B92"/>
    <mergeCell ref="B93:B94"/>
    <mergeCell ref="B95:B96"/>
    <mergeCell ref="B54:B60"/>
    <mergeCell ref="C60:D60"/>
    <mergeCell ref="E62:H62"/>
    <mergeCell ref="B66:G66"/>
    <mergeCell ref="A68:A83"/>
    <mergeCell ref="B69:B77"/>
    <mergeCell ref="C75:H75"/>
    <mergeCell ref="B78:B83"/>
    <mergeCell ref="C82:H82"/>
    <mergeCell ref="A8:A61"/>
    <mergeCell ref="B9:B17"/>
    <mergeCell ref="C17:D17"/>
    <mergeCell ref="B18:B28"/>
    <mergeCell ref="C28:D28"/>
    <mergeCell ref="B29:B36"/>
    <mergeCell ref="C36:D36"/>
    <mergeCell ref="B37:B45"/>
    <mergeCell ref="C45:D45"/>
    <mergeCell ref="B46:B53"/>
    <mergeCell ref="C53:D53"/>
    <mergeCell ref="B2:G2"/>
    <mergeCell ref="B3:G3"/>
    <mergeCell ref="B6:C6"/>
    <mergeCell ref="D6:H6"/>
    <mergeCell ref="B7:C7"/>
  </mergeCells>
  <phoneticPr fontId="2" type="noConversion"/>
  <dataValidations count="8">
    <dataValidation type="list" allowBlank="1" showInputMessage="1" showErrorMessage="1" sqref="C112:C115">
      <formula1>$I$133:$I$134</formula1>
    </dataValidation>
    <dataValidation type="list" allowBlank="1" showInputMessage="1" showErrorMessage="1" sqref="D46:D52 D69:D74 D29:D35 D18:D27 D76:D81 D9:D16 D37:D44 D83 D54:D59 D85:D108">
      <formula1>$G$133:$G$139</formula1>
    </dataValidation>
    <dataValidation type="list" allowBlank="1" showInputMessage="1" showErrorMessage="1" sqref="E46:E52 E69:E74 E29:E35 E18:E27 E76:E81 E9:E16 E37:E44 E83 E54:E59 E85:E108">
      <formula1>$H$133:$H$135</formula1>
    </dataValidation>
    <dataValidation type="list" allowBlank="1" showInputMessage="1" showErrorMessage="1" sqref="C9:C16">
      <formula1>$C$134:$C$153</formula1>
    </dataValidation>
    <dataValidation type="list" allowBlank="1" showInputMessage="1" showErrorMessage="1" sqref="C29:C35">
      <formula1>$C$180:$C$190</formula1>
    </dataValidation>
    <dataValidation type="list" allowBlank="1" showInputMessage="1" showErrorMessage="1" sqref="C18:C27">
      <formula1>$C$156:$C$177</formula1>
    </dataValidation>
    <dataValidation type="list" allowBlank="1" showInputMessage="1" showErrorMessage="1" sqref="C37:C44">
      <formula1>$C$193:$C$213</formula1>
    </dataValidation>
    <dataValidation type="list" allowBlank="1" showInputMessage="1" showErrorMessage="1" sqref="C46:C52">
      <formula1>$C$216:$C$231</formula1>
    </dataValidation>
  </dataValidations>
  <printOptions horizontalCentered="1"/>
  <pageMargins left="0.39370078740157483" right="0.39370078740157483" top="0.39370078740157483" bottom="0.39370078740157483" header="0.51181102362204722" footer="0.51181102362204722"/>
  <pageSetup paperSize="9" scale="78" orientation="portrait" r:id="rId1"/>
  <headerFooter alignWithMargins="0"/>
  <rowBreaks count="2" manualBreakCount="2">
    <brk id="64" max="7" man="1"/>
    <brk id="12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103學分試算表</vt:lpstr>
      <vt:lpstr>'103學分試算表'!Print_Area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2017-01-03T00:55:02Z</dcterms:created>
  <dcterms:modified xsi:type="dcterms:W3CDTF">2017-01-05T05:35:33Z</dcterms:modified>
</cp:coreProperties>
</file>